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3521 - SO 1 - Oprava s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'223521 - SO 1 - Oprava st...'!$C$126:$K$369</definedName>
    <definedName name="_xlnm.Print_Area" localSheetId="1">'223521 - SO 1 - Oprava st...'!$C$4:$J$76,'223521 - SO 1 - Oprava st...'!$C$82:$J$108,'223521 - SO 1 - Oprava st...'!$C$114:$J$369</definedName>
    <definedName name="_xlnm.Print_Titles" localSheetId="1">'223521 - SO 1 - Oprava st...'!$126:$126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66"/>
  <c r="BH366"/>
  <c r="BG366"/>
  <c r="BF366"/>
  <c r="T366"/>
  <c r="R366"/>
  <c r="P366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T326"/>
  <c r="R327"/>
  <c r="R326"/>
  <c r="P327"/>
  <c r="P326"/>
  <c r="BI323"/>
  <c r="BH323"/>
  <c r="BG323"/>
  <c r="BF323"/>
  <c r="T323"/>
  <c r="T322"/>
  <c r="R323"/>
  <c r="R322"/>
  <c r="P323"/>
  <c r="P322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3"/>
  <c r="BH303"/>
  <c r="BG303"/>
  <c r="BF303"/>
  <c r="T303"/>
  <c r="R303"/>
  <c r="P303"/>
  <c r="BI296"/>
  <c r="BH296"/>
  <c r="BG296"/>
  <c r="BF296"/>
  <c r="T296"/>
  <c r="R296"/>
  <c r="P296"/>
  <c r="BI292"/>
  <c r="BH292"/>
  <c r="BG292"/>
  <c r="BF292"/>
  <c r="T292"/>
  <c r="R292"/>
  <c r="P292"/>
  <c r="BI286"/>
  <c r="BH286"/>
  <c r="BG286"/>
  <c r="BF286"/>
  <c r="T286"/>
  <c r="R286"/>
  <c r="P286"/>
  <c r="BI280"/>
  <c r="BH280"/>
  <c r="BG280"/>
  <c r="BF280"/>
  <c r="T280"/>
  <c r="R280"/>
  <c r="P280"/>
  <c r="BI276"/>
  <c r="BH276"/>
  <c r="BG276"/>
  <c r="BF276"/>
  <c r="T276"/>
  <c r="R276"/>
  <c r="P276"/>
  <c r="BI269"/>
  <c r="BH269"/>
  <c r="BG269"/>
  <c r="BF269"/>
  <c r="T269"/>
  <c r="T262"/>
  <c r="R269"/>
  <c r="R262"/>
  <c r="P269"/>
  <c r="P262"/>
  <c r="BI263"/>
  <c r="BH263"/>
  <c r="BG263"/>
  <c r="BF263"/>
  <c r="T263"/>
  <c r="R263"/>
  <c r="P263"/>
  <c r="BI258"/>
  <c r="BH258"/>
  <c r="BG258"/>
  <c r="BF258"/>
  <c r="T258"/>
  <c r="R258"/>
  <c r="P258"/>
  <c r="BI253"/>
  <c r="BH253"/>
  <c r="BG253"/>
  <c r="BF253"/>
  <c r="T253"/>
  <c r="R253"/>
  <c r="P253"/>
  <c r="BI246"/>
  <c r="BH246"/>
  <c r="BG246"/>
  <c r="BF246"/>
  <c r="T246"/>
  <c r="R246"/>
  <c r="P246"/>
  <c r="BI241"/>
  <c r="BH241"/>
  <c r="BG241"/>
  <c r="BF241"/>
  <c r="T241"/>
  <c r="R241"/>
  <c r="P241"/>
  <c r="BI233"/>
  <c r="BH233"/>
  <c r="BG233"/>
  <c r="BF233"/>
  <c r="T233"/>
  <c r="R233"/>
  <c r="P233"/>
  <c r="BI226"/>
  <c r="BH226"/>
  <c r="BG226"/>
  <c r="BF226"/>
  <c r="T226"/>
  <c r="R226"/>
  <c r="P226"/>
  <c r="BI218"/>
  <c r="BH218"/>
  <c r="BG218"/>
  <c r="BF218"/>
  <c r="T218"/>
  <c r="R218"/>
  <c r="P218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78"/>
  <c r="BH178"/>
  <c r="BG178"/>
  <c r="BF178"/>
  <c r="T178"/>
  <c r="R178"/>
  <c r="P178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1" r="L90"/>
  <c r="AM90"/>
  <c r="AM89"/>
  <c r="L89"/>
  <c r="AM87"/>
  <c r="L87"/>
  <c r="L85"/>
  <c r="L84"/>
  <c i="2" r="J366"/>
  <c r="J355"/>
  <c r="BK341"/>
  <c r="J317"/>
  <c r="J292"/>
  <c r="J263"/>
  <c r="BK241"/>
  <c r="J195"/>
  <c r="J164"/>
  <c r="BK149"/>
  <c r="J143"/>
  <c r="J130"/>
  <c r="J349"/>
  <c r="BK327"/>
  <c r="BK303"/>
  <c r="BK269"/>
  <c r="BK233"/>
  <c r="BK191"/>
  <c r="BK168"/>
  <c r="J140"/>
  <c i="1" r="AS94"/>
  <c i="2" r="J341"/>
  <c r="BK317"/>
  <c r="J296"/>
  <c r="BK253"/>
  <c r="BK218"/>
  <c r="J184"/>
  <c r="BK143"/>
  <c r="J314"/>
  <c r="BK292"/>
  <c r="J206"/>
  <c r="J176"/>
  <c r="BK361"/>
  <c r="J347"/>
  <c r="J338"/>
  <c r="J327"/>
  <c r="J280"/>
  <c r="J258"/>
  <c r="BK226"/>
  <c r="J187"/>
  <c r="J152"/>
  <c r="BK146"/>
  <c r="BK140"/>
  <c r="J361"/>
  <c r="J334"/>
  <c r="J323"/>
  <c r="BK280"/>
  <c r="J246"/>
  <c r="BK184"/>
  <c r="J149"/>
  <c r="J135"/>
  <c r="BK358"/>
  <c r="BK344"/>
  <c r="J310"/>
  <c r="J276"/>
  <c r="J241"/>
  <c r="BK211"/>
  <c r="J201"/>
  <c r="BK171"/>
  <c r="BK135"/>
  <c r="J312"/>
  <c r="BK276"/>
  <c r="BK195"/>
  <c r="J168"/>
  <c r="BK323"/>
  <c r="J269"/>
  <c r="J233"/>
  <c r="BK176"/>
  <c r="BK310"/>
  <c r="J286"/>
  <c r="BK201"/>
  <c r="J358"/>
  <c r="BK349"/>
  <c r="J344"/>
  <c r="BK338"/>
  <c r="BK331"/>
  <c r="BK286"/>
  <c r="BK258"/>
  <c r="BK246"/>
  <c r="J218"/>
  <c r="J191"/>
  <c r="J178"/>
  <c r="BK159"/>
  <c r="J146"/>
  <c r="BK366"/>
  <c r="BK355"/>
  <c r="J331"/>
  <c r="BK314"/>
  <c r="BK312"/>
  <c r="J253"/>
  <c r="J211"/>
  <c r="J171"/>
  <c r="J159"/>
  <c r="J133"/>
  <c r="BK130"/>
  <c r="BK347"/>
  <c r="BK334"/>
  <c r="J303"/>
  <c r="BK263"/>
  <c r="BK206"/>
  <c r="BK187"/>
  <c r="BK164"/>
  <c r="BK133"/>
  <c r="BK296"/>
  <c r="J226"/>
  <c r="BK178"/>
  <c r="BK152"/>
  <c l="1" r="BK129"/>
  <c r="BK194"/>
  <c r="J194"/>
  <c r="J99"/>
  <c r="BK217"/>
  <c r="J217"/>
  <c r="J100"/>
  <c r="T275"/>
  <c r="T309"/>
  <c r="BK330"/>
  <c r="J330"/>
  <c r="J107"/>
  <c r="T129"/>
  <c r="T194"/>
  <c r="T217"/>
  <c r="BK275"/>
  <c r="J275"/>
  <c r="J102"/>
  <c r="BK309"/>
  <c r="J309"/>
  <c r="J103"/>
  <c r="P330"/>
  <c r="P325"/>
  <c r="R129"/>
  <c r="R194"/>
  <c r="P217"/>
  <c r="P275"/>
  <c r="P309"/>
  <c r="R330"/>
  <c r="R325"/>
  <c r="P129"/>
  <c r="P128"/>
  <c r="P194"/>
  <c r="R217"/>
  <c r="R275"/>
  <c r="R309"/>
  <c r="T330"/>
  <c r="T325"/>
  <c r="BK262"/>
  <c r="J262"/>
  <c r="J101"/>
  <c r="BK322"/>
  <c r="J322"/>
  <c r="J104"/>
  <c r="BK326"/>
  <c r="BK325"/>
  <c r="J325"/>
  <c r="J105"/>
  <c r="BE171"/>
  <c r="BE176"/>
  <c r="BE184"/>
  <c r="BE187"/>
  <c r="BE276"/>
  <c r="J121"/>
  <c r="BE133"/>
  <c r="BE140"/>
  <c r="BE146"/>
  <c r="BE149"/>
  <c r="BE152"/>
  <c r="BE159"/>
  <c r="BE168"/>
  <c r="BE206"/>
  <c r="BE211"/>
  <c r="BE241"/>
  <c r="BE263"/>
  <c r="BE280"/>
  <c r="BE317"/>
  <c r="BE327"/>
  <c r="BE331"/>
  <c r="BE355"/>
  <c r="F92"/>
  <c r="BE130"/>
  <c r="BE164"/>
  <c r="BE191"/>
  <c r="BE195"/>
  <c r="BE201"/>
  <c r="BE218"/>
  <c r="BE258"/>
  <c r="BE286"/>
  <c r="BE292"/>
  <c r="BE303"/>
  <c r="BE341"/>
  <c r="E85"/>
  <c r="BE135"/>
  <c r="BE143"/>
  <c r="BE178"/>
  <c r="BE226"/>
  <c r="BE233"/>
  <c r="BE246"/>
  <c r="BE253"/>
  <c r="BE269"/>
  <c r="BE296"/>
  <c r="BE310"/>
  <c r="BE312"/>
  <c r="BE314"/>
  <c r="BE323"/>
  <c r="BE334"/>
  <c r="BE338"/>
  <c r="BE344"/>
  <c r="BE347"/>
  <c r="BE349"/>
  <c r="BE358"/>
  <c r="BE361"/>
  <c r="BE366"/>
  <c r="F37"/>
  <c i="1" r="BD95"/>
  <c r="BD94"/>
  <c r="W33"/>
  <c i="2" r="F34"/>
  <c i="1" r="BA95"/>
  <c r="BA94"/>
  <c r="W30"/>
  <c i="2" r="J34"/>
  <c i="1" r="AW95"/>
  <c i="2" r="F36"/>
  <c i="1" r="BC95"/>
  <c r="BC94"/>
  <c r="AY94"/>
  <c i="2" r="F35"/>
  <c i="1" r="BB95"/>
  <c r="BB94"/>
  <c r="W31"/>
  <c i="2" l="1" r="R128"/>
  <c r="R127"/>
  <c r="T128"/>
  <c r="T127"/>
  <c r="P127"/>
  <c i="1" r="AU95"/>
  <c i="2" r="BK128"/>
  <c r="J128"/>
  <c r="J97"/>
  <c r="J129"/>
  <c r="J98"/>
  <c r="J326"/>
  <c r="J106"/>
  <c i="1" r="AU94"/>
  <c r="AX94"/>
  <c i="2" r="F33"/>
  <c i="1" r="AZ95"/>
  <c r="AZ94"/>
  <c r="AV94"/>
  <c r="AK29"/>
  <c r="W32"/>
  <c r="AW94"/>
  <c r="AK30"/>
  <c i="2" r="J33"/>
  <c i="1" r="AV95"/>
  <c r="AT95"/>
  <c i="2" l="1" r="BK127"/>
  <c r="J127"/>
  <c r="J96"/>
  <c i="1" r="W29"/>
  <c r="AT94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<sst xmlns="http://schemas.openxmlformats.org/spreadsheetml/2006/main">
  <si>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</si>
  <si>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</si>
  <si>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</si>
  <si>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</si>
  <si>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</si>
  <si>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{42263975-f73f-47b7-983f-cef85c668f75}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</si>
  <si>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</si>
  <si>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</si>
  <si>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</si>
  <si>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</si>
  <si>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</si>
  <si>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</si>
  <si>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</si>
  <si>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</si>
  <si>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223521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</si>
  <si>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</si>
  <si>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</si>
  <si>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VVT Bystřička, Lipová-sanace LB a PB výtrže, oprava stupně</t>
  </si>
  <si>
    <t>KSO:</t>
  </si>
  <si>
    <t>CC-CZ:</t>
  </si>
  <si>
    <t>Místo:</t>
  </si>
  <si>
    <t>Lipová</t>
  </si>
  <si>
    <t>Datum:</t>
  </si>
  <si>
    <t>23. 8. 2022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</si>
  <si>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</si>
  <si>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</si>
  <si>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</si>
  <si>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</si>
  <si>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</si>
  <si>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</si>
  <si>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</si>
  <si>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True</t>
  </si>
  <si>
    <t>Zpracovatel:</t>
  </si>
  <si>
    <t>Ing. Kauer Miroslav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</si>
  <si>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</si>
  <si>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</si>
  <si>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</si>
  <si>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</si>
  <si>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</si>
  <si>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</si>
  <si>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</si>
  <si>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</si>
  <si>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</si>
  <si>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</si>
  <si>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</si>
  <si>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</si>
  <si>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</si>
  <si>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</si>
  <si>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</si>
  <si>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</si>
  <si>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</si>
  <si>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</si>
  <si>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</si>
  <si>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</si>
  <si>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</si>
  <si>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</si>
  <si>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</si>
  <si>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</si>
  <si>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</si>
  <si>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</si>
  <si>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</si>
  <si>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</si>
  <si>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</si>
  <si>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</si>
  <si>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</si>
  <si>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</si>
  <si>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</si>
  <si>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</si>
  <si>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</si>
  <si>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</si>
  <si>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</si>
  <si>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</si>
  <si>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</si>
  <si>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</si>
  <si>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</si>
  <si>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</si>
  <si>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</si>
  <si>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</si>
  <si>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</si>
  <si>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</si>
  <si>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1 - Oprava stupně (ř.km 1,927)</t>
  </si>
  <si>
    <t>STA</t>
  </si>
  <si>
    <t>1</t>
  </si>
  <si>
    <t>{33046da4-7c32-4c35-8762-0586c1e91baa}</t>
  </si>
  <si>
    <t>2</t>
  </si>
  <si>
    <t>KRYCÍ LIST SOUPISU PRACÍ</t>
  </si>
  <si>
    <t>Objekt:</t>
  </si>
  <si>
    <t>223521 - SO 1 - Oprava stupně (ř.km 1,927)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</si>
  <si>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</si>
  <si>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</si>
  <si>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</si>
  <si>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</si>
  <si>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</si>
  <si>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</si>
  <si>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</si>
  <si>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</si>
  <si>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</si>
  <si>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</si>
  <si>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</si>
  <si>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</si>
  <si>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</si>
  <si>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</si>
  <si>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</si>
  <si>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</si>
  <si>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</si>
  <si>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</si>
  <si>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</si>
  <si>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</si>
  <si>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</si>
  <si>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</si>
  <si>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</si>
  <si>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</si>
  <si>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</si>
  <si>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</si>
  <si>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</si>
  <si>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</si>
  <si>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</si>
  <si>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</si>
  <si>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</si>
  <si>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</si>
  <si>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</si>
  <si>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</si>
  <si>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111251201</t>
  </si>
  <si>
    <t>Odstranění křovin a stromů průměru kmene do 100 mm i s kořeny sklonu terénu přes 1:5 z celkové plochy do 100 m2 strojně</t>
  </si>
  <si>
    <t>m2</t>
  </si>
  <si>
    <t>4</t>
  </si>
  <si>
    <t>-2144136398</t>
  </si>
  <si>
    <t>PP</t>
  </si>
  <si>
    <t>Odstranění křovin a stromů s odstraněním kořenů strojně průměru kmene do 100 mm v rovině nebo ve svahu sklonu terénu přes 1:5, při celkové ploše do 100 m2</t>
  </si>
  <si>
    <t>VV</t>
  </si>
  <si>
    <t>"keře na nánosu na PB a LB těsně nad stupněm" 28</t>
  </si>
  <si>
    <t>112155315</t>
  </si>
  <si>
    <t>Štěpkování keřového porostu hustého s naložením</t>
  </si>
  <si>
    <t>1887954629</t>
  </si>
  <si>
    <t>Štěpkování s naložením na dopravní prostředek a odvozem do 20 km keřového porostu hustého</t>
  </si>
  <si>
    <t>3</t>
  </si>
  <si>
    <t>115001105R</t>
  </si>
  <si>
    <t>Převedení vody potrubím DN přes 300 do 600</t>
  </si>
  <si>
    <t>m</t>
  </si>
  <si>
    <t>523990842</t>
  </si>
  <si>
    <t>Převedení vody potrubím průměru DN přes 300 do 600</t>
  </si>
  <si>
    <t>"včetně vybudování zemní hrázky nad a pod stavbou, těsněnou folií, podpěrné konstrukce a potrubí s dodáním všech materiálů, montáží"</t>
  </si>
  <si>
    <t>"včetně odstranění hrázek a odvozu materiálu mimo tok po dokončení stavby" 12</t>
  </si>
  <si>
    <t>"provede zhotovitel dle vlastních potřeb a zkušeností, nutnost zajištění staveniště bez vody při výkopech a opravách patek"</t>
  </si>
  <si>
    <t>115101201</t>
  </si>
  <si>
    <t>Čerpání vody na dopravní výšku do 10 m průměrný přítok do 500 l/min</t>
  </si>
  <si>
    <t>hod</t>
  </si>
  <si>
    <t>818937817</t>
  </si>
  <si>
    <t>Čerpání vody na dopravní výšku do 10 m s uvažovaným průměrným přítokem do 500 l/min</t>
  </si>
  <si>
    <t>"čerpání průsaků z vývaru po dobu stavby - 14 dnů" 14*24</t>
  </si>
  <si>
    <t>5</t>
  </si>
  <si>
    <t>115101202</t>
  </si>
  <si>
    <t>Čerpání vody na dopravní výšku do 10 m průměrný přítok přes 500 do 1 000 l/min</t>
  </si>
  <si>
    <t>-2010162076</t>
  </si>
  <si>
    <t>Čerpání vody na dopravní výšku do 10 m s uvažovaným průměrným přítokem přes 500 do 1 000 l/min</t>
  </si>
  <si>
    <t>"vyčerpání vývaru před stavbou i během stavby - předpoklad 3 dny" 24*3</t>
  </si>
  <si>
    <t>6</t>
  </si>
  <si>
    <t>115101301</t>
  </si>
  <si>
    <t>Pohotovost čerpací soupravy pro dopravní výšku do 10 m přítok do 500 l/min</t>
  </si>
  <si>
    <t>den</t>
  </si>
  <si>
    <t>-424804777</t>
  </si>
  <si>
    <t>Pohotovost záložní čerpací soupravy pro dopravní výšku do 10 m s uvažovaným průměrným přítokem do 500 l/min</t>
  </si>
  <si>
    <t>14</t>
  </si>
  <si>
    <t>7</t>
  </si>
  <si>
    <t>115101302</t>
  </si>
  <si>
    <t>Pohotovost čerpací soupravy pro dopravní výšku do 10 m přítok přes 500 do 1 000 l/min</t>
  </si>
  <si>
    <t>286285892</t>
  </si>
  <si>
    <t>Pohotovost záložní čerpací soupravy pro dopravní výšku do 10 m s uvažovaným průměrným přítokem přes 500 do 1 000 l/min</t>
  </si>
  <si>
    <t>"pohotovost po celou dobu realizace vývaru a prahu" 14</t>
  </si>
  <si>
    <t>8</t>
  </si>
  <si>
    <t>124253100</t>
  </si>
  <si>
    <t>Vykopávky pro koryta vodotečí v hornině třídy těžitelnosti I skupiny 3 objem do 100 m3 strojně</t>
  </si>
  <si>
    <t>m3</t>
  </si>
  <si>
    <t>26034992</t>
  </si>
  <si>
    <t>Vykopávky pro koryta vodotečí strojně v hornině třídy těžitelnosti I skupiny 3 do 100 m3</t>
  </si>
  <si>
    <t>"odstranění zeminy (prohloubení do hloubky 0,7 m pod budovaným opevněním dna a břehů u stupně"</t>
  </si>
  <si>
    <t>"dno š. prům 8,0m- odečteno opevnění dna (bourání)"(9+7)/2*5,7*0,3 + (9+7)/2*5,7*0,4*0,4</t>
  </si>
  <si>
    <t>"prohloubení pod opěrnými zdmi"5,7*0,65*0,4*2</t>
  </si>
  <si>
    <t>"prohloubení pod závěrečným prahem"(11,2+1,5+1,5)*0,55*0,3</t>
  </si>
  <si>
    <t>Součet</t>
  </si>
  <si>
    <t>9</t>
  </si>
  <si>
    <t>129253201</t>
  </si>
  <si>
    <t>Čištění otevřených koryt vodotečí šíře dna přes 5 m hl do 5 m v hornině třídy těžitelnosti I skupiny 3 strojně</t>
  </si>
  <si>
    <t>1856194333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</si>
  <si>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</si>
  <si>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 xml:space="preserve">"PB - sediment N1" 11,21 </t>
  </si>
  <si>
    <t>"LB - sediment N2" 3</t>
  </si>
  <si>
    <t>10</t>
  </si>
  <si>
    <t>162751117</t>
  </si>
  <si>
    <t>Vodorovné přemístění přes 9 000 do 10000 m výkopku/sypaniny z horniny třídy těžitelnosti I skupiny 1 až 3</t>
  </si>
  <si>
    <t>-1571432310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</si>
  <si>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</si>
  <si>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"viz položky čištění koryt a vykopávky pro koryta, odvoz na skládku dle výběru zhotovitele"</t>
  </si>
  <si>
    <t>26,283+14,21</t>
  </si>
  <si>
    <t>11</t>
  </si>
  <si>
    <t>162751119</t>
  </si>
  <si>
    <t>Příplatek k vodorovnému přemístění výkopku/sypaniny z horniny třídy těžitelnosti I skupiny 1 až 3 ZKD 1000 m přes 10000 m</t>
  </si>
  <si>
    <t>-491097736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</si>
  <si>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</si>
  <si>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"doprava do vzdálenosti 20km" 10*40,493</t>
  </si>
  <si>
    <t>12</t>
  </si>
  <si>
    <t>171201221</t>
  </si>
  <si>
    <t>Poplatek za uložení na skládce (skládkovné) zeminy a kamení kód odpadu 17 05 04</t>
  </si>
  <si>
    <t>t</t>
  </si>
  <si>
    <t>-1509186028</t>
  </si>
  <si>
    <t>Poplatek za uložení stavebního odpadu na skládce (skládkovné) zeminy a kamení zatříděného do Katalogu odpadů pod kódem 17 05 04</t>
  </si>
  <si>
    <t>"skládka zvolená zhotovitelem"</t>
  </si>
  <si>
    <t>"přepočet na tuny"</t>
  </si>
  <si>
    <t>40,493*1,85</t>
  </si>
  <si>
    <t>13</t>
  </si>
  <si>
    <t>171251201</t>
  </si>
  <si>
    <t>Uložení sypaniny na skládky nebo meziskládky</t>
  </si>
  <si>
    <t>-1961120175</t>
  </si>
  <si>
    <t>Uložení sypaniny na skládky nebo meziskládky bez hutnění s upravením uložené sypaniny do předepsaného tvaru</t>
  </si>
  <si>
    <t>181451123</t>
  </si>
  <si>
    <t>Založení lučního trávníku výsevem pl přes 1000 m2 ve svahu přes 1:2 do 1:1</t>
  </si>
  <si>
    <t>-784566754</t>
  </si>
  <si>
    <t>Založení trávníku na půdě předem připravené plochy přes 1000 m2 výsevem včetně utažení lučního na svahu přes 1:2 do 1:1</t>
  </si>
  <si>
    <t>"břehy nad opevněním stupně a vývaru"</t>
  </si>
  <si>
    <t>"PB" 6*(0,5+1,5)/2</t>
  </si>
  <si>
    <t>"LB" 6*(0,5+1,5)/2+5,6</t>
  </si>
  <si>
    <t>M</t>
  </si>
  <si>
    <t>00572474</t>
  </si>
  <si>
    <t>osivo směs travní krajinná-svahová</t>
  </si>
  <si>
    <t>kg</t>
  </si>
  <si>
    <t>-1539863584</t>
  </si>
  <si>
    <t>17,6*0,02 'Přepočtené koeficientem množství</t>
  </si>
  <si>
    <t>16</t>
  </si>
  <si>
    <t>182151111</t>
  </si>
  <si>
    <t>Svahování v zářezech v hornině třídy těžitelnosti I skupiny 1 až 3 strojně</t>
  </si>
  <si>
    <t>-17289453</t>
  </si>
  <si>
    <t>Svahování trvalých svahů do projektovaných profilů strojně s potřebným přemístěním výkopku při svahování v zářezech v hornině třídy těžitelnosti I, skupiny 1 až 3</t>
  </si>
  <si>
    <t>"svahování břehů ve vývaru po vybourání stávajícího opevnění a doplnění zeminy včetně plochy výtrže"</t>
  </si>
  <si>
    <t>(2,8+1,8)/2*6,0*2</t>
  </si>
  <si>
    <t>17</t>
  </si>
  <si>
    <t>184818231</t>
  </si>
  <si>
    <t>Ochrana kmene průměru do 300 mm bedněním výšky do 2 m</t>
  </si>
  <si>
    <t>kus</t>
  </si>
  <si>
    <t>-1045800670</t>
  </si>
  <si>
    <t>Ochrana kmene bedněním před poškozením stavebním provozem zřízení včetně odstranění výšky bednění do 2 m průměru kmene do 300 mm</t>
  </si>
  <si>
    <t>"menší stromy na přilehlém pozemku" 2</t>
  </si>
  <si>
    <t>Svislé a kompletní konstrukce</t>
  </si>
  <si>
    <t>18</t>
  </si>
  <si>
    <t>321321116</t>
  </si>
  <si>
    <t>Konstrukce vodních staveb ze ŽB mrazuvzdorného tř. C 30/37</t>
  </si>
  <si>
    <t>895565569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</si>
  <si>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</si>
  <si>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"zakončovací práh pod stupněm" 18,75*0,55</t>
  </si>
  <si>
    <t>"deska pode dnem vývaru" (8,9+6,9)/2*5,6*0,2</t>
  </si>
  <si>
    <t>"patky pod opevněním břehů vývaru"5,8*0,65*1,0*2</t>
  </si>
  <si>
    <t>19</t>
  </si>
  <si>
    <t>321351010</t>
  </si>
  <si>
    <t>Bednění konstrukcí vodních staveb rovinné - zřízení</t>
  </si>
  <si>
    <t>-337638007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</si>
  <si>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</t>
  </si>
  <si>
    <t>"čelní stěny prahu do hloubky 1,0 m" 13,92*2</t>
  </si>
  <si>
    <t>"patky pod opevněním břehů (z čela 1,0 m, zadní strana 0,3 m)" 6,1*(1,0+0,3)*2</t>
  </si>
  <si>
    <t>20</t>
  </si>
  <si>
    <t>321352010</t>
  </si>
  <si>
    <t>Bednění konstrukcí vodních staveb rovinné - odstranění</t>
  </si>
  <si>
    <t>1460078640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</si>
  <si>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</t>
  </si>
  <si>
    <t>"patky pod opevněním (z čela 0,7 m, zadní strana 0,3m)" 6,1*(1,0+0,3)*2</t>
  </si>
  <si>
    <t>321368211</t>
  </si>
  <si>
    <t>Výztuž železobetonových konstrukcí vodních staveb ze svařovaných sítí</t>
  </si>
  <si>
    <t>2132595032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</si>
  <si>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</si>
  <si>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"KY 49 8/100/100"</t>
  </si>
  <si>
    <t>"práh oboustranně P1" 17,31*2*0,0079</t>
  </si>
  <si>
    <t>"základová deska ve vývaru P2" (8,9+6,9)/2*5,6*0,0079</t>
  </si>
  <si>
    <t>Vodorovné konstrukce</t>
  </si>
  <si>
    <t>22</t>
  </si>
  <si>
    <t>451571111</t>
  </si>
  <si>
    <t>Lože pod dlažby ze štěrkopísku vrstva tl do 100 mm</t>
  </si>
  <si>
    <t>-719238054</t>
  </si>
  <si>
    <t xml:space="preserve">Lože pod dlažby  ze štěrkopísků, tl. vrstvy do 100 mm</t>
  </si>
  <si>
    <t>"pod dlažbou případně podkladním betonem"</t>
  </si>
  <si>
    <t>"pode dnem vývaru" (9,0+7,0)/2*5,7</t>
  </si>
  <si>
    <t>"pod základovými pasy" 0,65*5,7*2</t>
  </si>
  <si>
    <t>"pod zakončovacím prahem" 11,7*0,55</t>
  </si>
  <si>
    <t>"pod dlažbou břehů vývaru" (2,8+1,8)/2*6,0*2</t>
  </si>
  <si>
    <t>23</t>
  </si>
  <si>
    <t>462512161</t>
  </si>
  <si>
    <t>Zához z lomového kamene záhozového hmotnost kamenů do 200 kg bez výplně</t>
  </si>
  <si>
    <t>-104073755</t>
  </si>
  <si>
    <t>Zához z lomového kamene neupraveného provedený ze břehu nebo z lešení, do sucha nebo do vody záhozového, hmotnost jednotlivých kamenů do 200 kg bez výplně mezer</t>
  </si>
  <si>
    <t>"doplnění záhozového kamene níže pod vývarem - doplněno cca 30% LK kamene"</t>
  </si>
  <si>
    <t>"pás v délce 3,0 m" (7,0*1,5*0,56+7,0*1,5*(0,56/2))*0,3</t>
  </si>
  <si>
    <t>"zához podél základů mostních pilířů - doplněno 30% kamene"</t>
  </si>
  <si>
    <t>1,6*2,5*2*0,3</t>
  </si>
  <si>
    <t>24</t>
  </si>
  <si>
    <t>462512161R</t>
  </si>
  <si>
    <t>Zához z lomového kamene záhozového hmotnost kamenů do 200 kg bez výplně - bez dodání kamene</t>
  </si>
  <si>
    <t>1280781635</t>
  </si>
  <si>
    <t>Zához z lomového kamene neupraveného provedený ze břehu nebo z lešení, do sucha nebo do vody záhozového, hmotnost jednotlivých kamenů do 200 kg bez výplně mezer - bez dodání kamene</t>
  </si>
  <si>
    <t xml:space="preserve">"přerovnání a urovnání stávajícího záhozového kamene - bez dodání LK" </t>
  </si>
  <si>
    <t>"pod vývarem - cca 70% objemu záhozu"</t>
  </si>
  <si>
    <t>"pás v délce 3,0 m" (7,0*1,5*0,56+7,0*1,5*(0,56/2))*0,7</t>
  </si>
  <si>
    <t>"zához podél základů mostních pilířů - cca 70% objemu"</t>
  </si>
  <si>
    <t>1,6*2,5*2*0,7</t>
  </si>
  <si>
    <t>25</t>
  </si>
  <si>
    <t>462512169</t>
  </si>
  <si>
    <t>Příplatek za urovnání líce záhozu z lomového kamene záhozového do 200 kg</t>
  </si>
  <si>
    <t>-1741270493</t>
  </si>
  <si>
    <t>Zához z lomového kamene neupraveného provedený ze břehu nebo z lešení, do sucha nebo do vody záhozového, hmotnost jednotlivých kamenů do 200 kg Příplatek k ceně za urovnání líce záhozu</t>
  </si>
  <si>
    <t>"dno pod vývarem" 3,0*7,0</t>
  </si>
  <si>
    <t>"podél pilířů" 3,0*1,0*2</t>
  </si>
  <si>
    <t>26</t>
  </si>
  <si>
    <t>R2</t>
  </si>
  <si>
    <t>Příplatek za práci ve stísněných podmínkách při pokládání záhozu z lomového kamene záhozového do 200 kg</t>
  </si>
  <si>
    <t>-280639013</t>
  </si>
  <si>
    <t>"položka 462512161 + 462512161R"</t>
  </si>
  <si>
    <t>"práce pod stávájícím mostkem s malou průjezdnou výškou"</t>
  </si>
  <si>
    <t>"pás v délce 3,0 m" 7,0*1,5*0,56+7,0*1,5*(0,56/2)</t>
  </si>
  <si>
    <t>"zához podél základů mostních pilířů"1,6*2,5*2</t>
  </si>
  <si>
    <t>27</t>
  </si>
  <si>
    <t>465511524R</t>
  </si>
  <si>
    <t>Dlažba z lomového kamene do malty s vyplněním spár maltou a vyspárováním pl přes 20 m2 tl 400 mm</t>
  </si>
  <si>
    <t>-1378932726</t>
  </si>
  <si>
    <t>Dlažba z lomového kamene upraveného vodorovná nebo plocha ve sklonu do 1:1 s dodáním hmot do cementové malty, s vyplněním spár a s vyspárováním cementovou maltou v ploše přes 20 m2, tl. 400 mm</t>
  </si>
  <si>
    <t>"dlažba ve dně vývaru na betonovou desku" (9,0+7,0)/2*6</t>
  </si>
  <si>
    <t>"opevnění břehů vývaru"(2,8+1,8)/2*6,0*2</t>
  </si>
  <si>
    <t>28</t>
  </si>
  <si>
    <t>R3</t>
  </si>
  <si>
    <t xml:space="preserve">Vyplnění dilatační spáry vhodným materiálem </t>
  </si>
  <si>
    <t>Soubor</t>
  </si>
  <si>
    <t>1335813416</t>
  </si>
  <si>
    <t>"spoj mezi stávající opěrnou zdí před mostem a novým betonovým prahem"</t>
  </si>
  <si>
    <t xml:space="preserve">"např. polystyren tl. 30 mm - cca 1,5*0,55m - 2 ks" 1 </t>
  </si>
  <si>
    <t>Úpravy povrchů, podlahy a osazování výplní</t>
  </si>
  <si>
    <t>29</t>
  </si>
  <si>
    <t>628635512</t>
  </si>
  <si>
    <t>Vyplnění spár zdiva z lomového kamene maltou cementovou na hl do 70 mm s vyspárováním</t>
  </si>
  <si>
    <t>907874188</t>
  </si>
  <si>
    <t xml:space="preserve">Vyplnění spár dosavadních konstrukcí zdiva  cementovou maltou s vyčištěním spár hloubky do 70 mm, zdiva z lomového kamene s vyspárováním</t>
  </si>
  <si>
    <t>"dlažba nad stupněm - břehy a dno"</t>
  </si>
  <si>
    <t>"dno dlažba nad stupněm" 2,4*8,0</t>
  </si>
  <si>
    <t xml:space="preserve">"břehy dlažba nad stupněm PB a LB"2,4*1,9*2 </t>
  </si>
  <si>
    <t>30</t>
  </si>
  <si>
    <t>628635552</t>
  </si>
  <si>
    <t>Vyplnění spár zdiva z lomového kamene maltou cementovou na hl přes 70 do 120 mm s vyspárováním</t>
  </si>
  <si>
    <t>-296131431</t>
  </si>
  <si>
    <t xml:space="preserve">Vyplnění spár dosavadních konstrukcí zdiva  cementovou maltou s vyčištěním spár hloubky přes 70 do 120 mm, zdiva z lomového kamene s vyspárováním</t>
  </si>
  <si>
    <t>"přelivná hrana a čelo stupně"</t>
  </si>
  <si>
    <t>"přelivná hrana" 0,7*(1,55+1,90+8,0+1,9+1,65)</t>
  </si>
  <si>
    <t>"čelo stupně" 13,15</t>
  </si>
  <si>
    <t>Ostatní konstrukce a práce, bourání</t>
  </si>
  <si>
    <t>31</t>
  </si>
  <si>
    <t>938901101</t>
  </si>
  <si>
    <t>Očištění dlažby z lomového kamene nebo z betonových desek od porostu</t>
  </si>
  <si>
    <t>-2126020432</t>
  </si>
  <si>
    <t xml:space="preserve"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</si>
  <si>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"dlažba nad opevněním"</t>
  </si>
  <si>
    <t>32</t>
  </si>
  <si>
    <t>938903111</t>
  </si>
  <si>
    <t>Vysekání spár hl do 70 mm v dlažbě z lomového kamene</t>
  </si>
  <si>
    <t>688120026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</si>
  <si>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</si>
  <si>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33</t>
  </si>
  <si>
    <t>938903211</t>
  </si>
  <si>
    <t>Vysekání spár hl nad 70 do 120 mm ve zdivu z lomového kamene</t>
  </si>
  <si>
    <t>2030914645</t>
  </si>
  <si>
    <t xml:space="preserve">Dokončovací práce na dosavadních konstrukcích  vysekání spár s očištěním zdiva nebo dlažby, s naložením suti na dopravní prostředek nebo s odklizením na hromady do vzdálenosti 50 m při hloubce spáry přes 70 do 120 mm ve zdivu z lomového kamene</t>
  </si>
  <si>
    <t>34</t>
  </si>
  <si>
    <t>960211251</t>
  </si>
  <si>
    <t>Bourání vodních staveb zděných z kamene nebo z cihel, z vodní hladiny</t>
  </si>
  <si>
    <t>364160860</t>
  </si>
  <si>
    <t xml:space="preserve">Bourání konstrukcí vodních staveb  z hladiny, s naložením vybouraných hmot a suti na dopravní prostředek nebo s odklizením na hromady do vzdálenosti 20 m zděných z kamene nebo z cihel</t>
  </si>
  <si>
    <t>"bourání opevnění břehů vývaru"</t>
  </si>
  <si>
    <t>(2,8+1,8)/2*6*0,8*2</t>
  </si>
  <si>
    <t>35</t>
  </si>
  <si>
    <t>961044111</t>
  </si>
  <si>
    <t>Bourání základů z betonu prostého</t>
  </si>
  <si>
    <t>1225062783</t>
  </si>
  <si>
    <t xml:space="preserve">Bourání základů z betonu  prostého</t>
  </si>
  <si>
    <t>"zakončovací práh - 30% je již rozplaveno"</t>
  </si>
  <si>
    <t>(9,7*1,2+0,15*0,7*2+1*1,2*2+1*1,5/2*2)*0,55*0,7</t>
  </si>
  <si>
    <t>"dno vývaru - 40% dnes již chybí" (9,0+7,0)/2*5,7*0,4*0,6</t>
  </si>
  <si>
    <t>"základová patka pod opevněním vývaru" 0,7*0,6*6*2</t>
  </si>
  <si>
    <t>36</t>
  </si>
  <si>
    <t>985131111</t>
  </si>
  <si>
    <t>Očištění ploch stěn, rubu kleneb a podlah tlakovou vodou</t>
  </si>
  <si>
    <t>2130979011</t>
  </si>
  <si>
    <t>"očištění stupně a dlažby nad stupněm"</t>
  </si>
  <si>
    <t>"dlažba nad stupněm" 2,4*8,0+2,4*1,9*2</t>
  </si>
  <si>
    <t xml:space="preserve">"stupeň"  0,7*(1,55+1,90+8,0+1,9+1,65)+13,15</t>
  </si>
  <si>
    <t>997</t>
  </si>
  <si>
    <t>Přesun sutě</t>
  </si>
  <si>
    <t>37</t>
  </si>
  <si>
    <t>997221615</t>
  </si>
  <si>
    <t>Poplatek za uložení na skládce (skládkovné) stavebního odpadu betonového kód odpadu 17 01 01</t>
  </si>
  <si>
    <t>-1583053026</t>
  </si>
  <si>
    <t>Poplatek za uložení stavebního odpadu na skládce (skládkovné) z prostého betonu zatříděného do Katalogu odpadů pod kódem 17 01 01</t>
  </si>
  <si>
    <t>38</t>
  </si>
  <si>
    <t>997321511</t>
  </si>
  <si>
    <t>Vodorovná doprava suti a vybouraných hmot po suchu do 1 km</t>
  </si>
  <si>
    <t>1006395264</t>
  </si>
  <si>
    <t xml:space="preserve">Vodorovná doprava suti a vybouraných hmot  bez naložení, s vyložením a hrubým urovnáním po suchu, na vzdálenost do 1 km</t>
  </si>
  <si>
    <t>39</t>
  </si>
  <si>
    <t>997321519</t>
  </si>
  <si>
    <t>Příplatek ZKD 1 km vodorovné dopravy suti a vybouraných hmot po suchu</t>
  </si>
  <si>
    <t>67778260</t>
  </si>
  <si>
    <t xml:space="preserve">Vodorovná doprava suti a vybouraných hmot  bez naložení, s vyložením a hrubým urovnáním po suchu, na vzdálenost Příplatek k cenám za každý další i započatý 1 km přes 1 km</t>
  </si>
  <si>
    <t>"doprava do vzdálenosti 20km" 19*103,662</t>
  </si>
  <si>
    <t>40</t>
  </si>
  <si>
    <t>R1</t>
  </si>
  <si>
    <t>Zasypání výtrže zeminou včetně doplnění zeminy pod opevnění vývaru</t>
  </si>
  <si>
    <t>1669442713</t>
  </si>
  <si>
    <t>"zasypání LB výtrže zeminou včetně nákupu a dovozu vhodné zeminy, zhutnění a urovnání" 4,1</t>
  </si>
  <si>
    <t>"doplnění zeminy pod opevnění vývaru (stávající beton pod dlažbou je silnější)" (2,8+1,8)/2*6*0,3*2</t>
  </si>
  <si>
    <t>998</t>
  </si>
  <si>
    <t>Přesun hmot</t>
  </si>
  <si>
    <t>41</t>
  </si>
  <si>
    <t>998332011</t>
  </si>
  <si>
    <t>Přesun hmot pro úpravy vodních toků a kanály</t>
  </si>
  <si>
    <t>206816258</t>
  </si>
  <si>
    <t xml:space="preserve">Přesun hmot pro úpravy vodních toků a kanály, hráze rybníků apod.  dopravní vzdálenost do 500 m</t>
  </si>
  <si>
    <t>VRN</t>
  </si>
  <si>
    <t>Vedlejší rozpočtové náklady</t>
  </si>
  <si>
    <t>VRN1</t>
  </si>
  <si>
    <t>Průzkumné, geodetické a projektové práce</t>
  </si>
  <si>
    <t>42</t>
  </si>
  <si>
    <t>012203000</t>
  </si>
  <si>
    <t>Geodetické práce při provádění stavby</t>
  </si>
  <si>
    <t>soubor</t>
  </si>
  <si>
    <t>1024</t>
  </si>
  <si>
    <t>-1462364123</t>
  </si>
  <si>
    <t>"geodetické zaměření stupně ř.Km 1,927" 1</t>
  </si>
  <si>
    <t>VRN3</t>
  </si>
  <si>
    <t>Zařízení staveniště</t>
  </si>
  <si>
    <t>43</t>
  </si>
  <si>
    <t>030001000</t>
  </si>
  <si>
    <t>-1797314968</t>
  </si>
  <si>
    <t>"vybavení staveniště buňkou, oplocením, mobilním WC atd. a to na pozemku dle dohody s TDI a Městysem Dřevohostice" 1</t>
  </si>
  <si>
    <t>44</t>
  </si>
  <si>
    <t>0300-R10</t>
  </si>
  <si>
    <t>Biologický dozor po dobu stavby</t>
  </si>
  <si>
    <t>1914094209</t>
  </si>
  <si>
    <t>Biologický dozor</t>
  </si>
  <si>
    <t>"včetně biologického průzkumu před zahájením stavby na možný výskyt chráněných živočichů"</t>
  </si>
  <si>
    <t xml:space="preserve">"prováděný odpovědnou a oprávněnou osobou průběžně po celou dobu stavby"  1</t>
  </si>
  <si>
    <t>45</t>
  </si>
  <si>
    <t>0300-R20</t>
  </si>
  <si>
    <t>Vyhotovení dokumentace skutečného provedení</t>
  </si>
  <si>
    <t>kompl</t>
  </si>
  <si>
    <t>-781168694</t>
  </si>
  <si>
    <t>"v papírové a elektronické podobě - v počtu vyhotovení dle smlouvy o dílo" 1</t>
  </si>
  <si>
    <t>46</t>
  </si>
  <si>
    <t>R-10</t>
  </si>
  <si>
    <t>Havarijní a povodňový plán			</t>
  </si>
  <si>
    <t>-291872709</t>
  </si>
  <si>
    <t>"vypracování plánů zhotovitelem a jejich schválení" 1</t>
  </si>
  <si>
    <t>47</t>
  </si>
  <si>
    <t>R-11</t>
  </si>
  <si>
    <t>Přechodné dopravní značení			</t>
  </si>
  <si>
    <t>-1238417973</t>
  </si>
  <si>
    <t>"zhotovitel zpracuje a odsouhlasí PDZ a následně rozmístí značky, např. v místě výjezdu vozidel stavby na silnici"1</t>
  </si>
  <si>
    <t>48</t>
  </si>
  <si>
    <t>R-4</t>
  </si>
  <si>
    <t>Vytýčení inž. sítí před stavbou a ochrana inž. sítí před poškozením v průběhu stavby</t>
  </si>
  <si>
    <t>-392618189</t>
  </si>
  <si>
    <t>49</t>
  </si>
  <si>
    <t>R-5</t>
  </si>
  <si>
    <t>Zřízení sjezdu do koryta s úpravou svahů, s násypem nezávadného materiálu ve sklonu dle použité mechanizace a následně uvedení do původního stavu, včetně zpevnění sil. panely</t>
  </si>
  <si>
    <t>komplet</t>
  </si>
  <si>
    <t>871079011</t>
  </si>
  <si>
    <t>Zřízení sjezdu do koryta s úpravou svahů, s násypem nezávadného materiálu ve sklonu dle použité mechanizace a následně uvedení do původního stavu</t>
  </si>
  <si>
    <t>"viz. výkres C.5 Situace ZOH"</t>
  </si>
  <si>
    <t>"zřízení sjezdu do toku úpravou svahu doplněním nezávadného materiálu, po dokončení úvést koryto do původního stavu"</t>
  </si>
  <si>
    <t xml:space="preserve">"pro zpevnění bude povrch rampy zpevněn silničními panely, cena včetně dodávka, položení a odvezení" </t>
  </si>
  <si>
    <t>"zpětné uvedení příjezdových pozemků ke sjezdu do toku do původního stavu včetně případného osetí travním semenem" 1</t>
  </si>
  <si>
    <t>50</t>
  </si>
  <si>
    <t>R-6</t>
  </si>
  <si>
    <t>Čištění komunkací - mechanicky</t>
  </si>
  <si>
    <t>1340057525</t>
  </si>
  <si>
    <t>"vždy po výjezdu znečištěného vozidla ze stavby na asfaltovou silnici"1</t>
  </si>
  <si>
    <t>51</t>
  </si>
  <si>
    <t>R-7</t>
  </si>
  <si>
    <t>Čištění komunikací - vodou</t>
  </si>
  <si>
    <t>1955283640</t>
  </si>
  <si>
    <t>52</t>
  </si>
  <si>
    <t>R-8</t>
  </si>
  <si>
    <t>Uvedení využívaných ploch do původního stavu			</t>
  </si>
  <si>
    <t>-1946151349</t>
  </si>
  <si>
    <t>"týká se to všech pozemků dotčených stavbou nebo příjezdem na stavbu, travnatých ploch i ploch s povrchem asfaltovým"</t>
  </si>
  <si>
    <t>"včetně pozemků v soukromém vlastnictví"</t>
  </si>
  <si>
    <t>"provedení fotodokumentace jednotlivých pozemků a staveb dotčených stavbou před zahájením stavby" 1</t>
  </si>
  <si>
    <t>53</t>
  </si>
  <si>
    <t>R-9</t>
  </si>
  <si>
    <t>Odlov a transfer ryb a živočichů, dle požadavku MRS Brno			</t>
  </si>
  <si>
    <t>570478465</t>
  </si>
  <si>
    <t>"odlov a záchranný transfer ryb provedený po dohodě s hospodářem MRS - pan Macek Zbyněk (dle vyjádření MRS, přiloženo v dokladové části PD) "</t>
  </si>
  <si>
    <t>"bude proveden několikanásobný odlov a transfer před zahájením stavby"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</si>
</sst>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223521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VVT Bystřička, Lipová-sanace LB a PB výtrže, oprava stupně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Lipová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23. 8. 2022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Povodí Moravy, s.p.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Ing. Kauer Miroslav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'223521 - SO 1 - Oprava st...'!J30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'223521 - SO 1 - Oprava st...'!P127</f>
        <v>0</v>
      </c>
      <c r="AV95" s="128">
        <f>'223521 - SO 1 - Oprava st...'!J33</f>
        <v>0</v>
      </c>
      <c r="AW95" s="128">
        <f>'223521 - SO 1 - Oprava st...'!J34</f>
        <v>0</v>
      </c>
      <c r="AX95" s="128">
        <f>'223521 - SO 1 - Oprava st...'!J35</f>
        <v>0</v>
      </c>
      <c r="AY95" s="128">
        <f>'223521 - SO 1 - Oprava st...'!J36</f>
        <v>0</v>
      </c>
      <c r="AZ95" s="128">
        <f>'223521 - SO 1 - Oprava st...'!F33</f>
        <v>0</v>
      </c>
      <c r="BA95" s="128">
        <f>'223521 - SO 1 - Oprava st...'!F34</f>
        <v>0</v>
      </c>
      <c r="BB95" s="128">
        <f>'223521 - SO 1 - Oprava st...'!F35</f>
        <v>0</v>
      </c>
      <c r="BC95" s="128">
        <f>'223521 - SO 1 - Oprava st...'!F36</f>
        <v>0</v>
      </c>
      <c r="BD95" s="130">
        <f>'223521 - SO 1 - Oprava st...'!F37</f>
        <v>0</v>
      </c>
      <c r="BE95" s="7"/>
      <c r="BT95" s="131" t="s">
        <v>82</v>
      </c>
      <c r="BV95" s="131" t="s">
        <v>77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9tWIGVeg8WBsDQ8JI+AtnbdLUbDAz3Zhkd4BAvN2goynfMoE73SEpXeLPK4rn5TkCPMH8zDovXamQvlC+Ylk9A==" hashValue="20QjQCcc8tzQTyB41fIJ6uPWpSrEHO5RnFg7j5izPKLreqGa7TwG5w6HKkUaIu1eTUi+4qVbsjhIp5JB2i+GJ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23521 - SO 1 - Oprava 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84</v>
      </c>
    </row>
    <row r="4" s="1" customFormat="1" ht="24.96" customHeight="1">
      <c r="B4" s="20"/>
      <c r="D4" s="134" t="s">
        <v>85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VVT Bystřička, Lipová-sanace LB a PB výtrže, oprava stupně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23. 8. 2022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26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32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33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35</v>
      </c>
      <c r="E30" s="38"/>
      <c r="F30" s="38"/>
      <c r="G30" s="38"/>
      <c r="H30" s="38"/>
      <c r="I30" s="38"/>
      <c r="J30" s="147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37</v>
      </c>
      <c r="G32" s="38"/>
      <c r="H32" s="38"/>
      <c r="I32" s="148" t="s">
        <v>36</v>
      </c>
      <c r="J32" s="14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39</v>
      </c>
      <c r="E33" s="136" t="s">
        <v>40</v>
      </c>
      <c r="F33" s="150">
        <f>ROUND((SUM(BE127:BE369)),  2)</f>
        <v>0</v>
      </c>
      <c r="G33" s="38"/>
      <c r="H33" s="38"/>
      <c r="I33" s="151">
        <v>0.20999999999999999</v>
      </c>
      <c r="J33" s="150">
        <f>ROUND(((SUM(BE127:BE369))*I33),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41</v>
      </c>
      <c r="F34" s="150">
        <f>ROUND((SUM(BF127:BF369)),  2)</f>
        <v>0</v>
      </c>
      <c r="G34" s="38"/>
      <c r="H34" s="38"/>
      <c r="I34" s="151">
        <v>0.14999999999999999</v>
      </c>
      <c r="J34" s="150">
        <f>ROUND(((SUM(BF127:BF369))*I34),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42</v>
      </c>
      <c r="F35" s="150">
        <f>ROUND((SUM(BG127:BG369)),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43</v>
      </c>
      <c r="F36" s="150">
        <f>ROUND((SUM(BH127:BH369)),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44</v>
      </c>
      <c r="F37" s="150">
        <f>ROUND((SUM(BI127:BI369)),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VVT Bystřička, Lipová-sanace LB a PB výtrže, oprava stupně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223521 - SO 1 - Oprava stupně (ř.km 1,927)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Lipová</v>
      </c>
      <c r="G89" s="40"/>
      <c r="H89" s="40"/>
      <c r="I89" s="32" t="s">
        <v>22</v>
      </c>
      <c r="J89" s="79" t="str">
        <f>IF(J12="","",J12)</f>
        <v>23. 8. 2022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Povodí Moravy, s.p.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Kauer Miroslav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89</v>
      </c>
      <c r="D94" s="172"/>
      <c r="E94" s="172"/>
      <c r="F94" s="172"/>
      <c r="G94" s="172"/>
      <c r="H94" s="172"/>
      <c r="I94" s="172"/>
      <c r="J94" s="173" t="s">
        <v>90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91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J128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94</v>
      </c>
      <c r="E98" s="184"/>
      <c r="F98" s="184"/>
      <c r="G98" s="184"/>
      <c r="H98" s="184"/>
      <c r="I98" s="184"/>
      <c r="J98" s="185">
        <f>J129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95</v>
      </c>
      <c r="E99" s="184"/>
      <c r="F99" s="184"/>
      <c r="G99" s="184"/>
      <c r="H99" s="184"/>
      <c r="I99" s="184"/>
      <c r="J99" s="185">
        <f>J194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96</v>
      </c>
      <c r="E100" s="184"/>
      <c r="F100" s="184"/>
      <c r="G100" s="184"/>
      <c r="H100" s="184"/>
      <c r="I100" s="184"/>
      <c r="J100" s="185">
        <f>J217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97</v>
      </c>
      <c r="E101" s="184"/>
      <c r="F101" s="184"/>
      <c r="G101" s="184"/>
      <c r="H101" s="184"/>
      <c r="I101" s="184"/>
      <c r="J101" s="185">
        <f>J262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98</v>
      </c>
      <c r="E102" s="184"/>
      <c r="F102" s="184"/>
      <c r="G102" s="184"/>
      <c r="H102" s="184"/>
      <c r="I102" s="184"/>
      <c r="J102" s="185">
        <f>J275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99</v>
      </c>
      <c r="E103" s="184"/>
      <c r="F103" s="184"/>
      <c r="G103" s="184"/>
      <c r="H103" s="184"/>
      <c r="I103" s="184"/>
      <c r="J103" s="185">
        <f>J309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100</v>
      </c>
      <c r="E104" s="184"/>
      <c r="F104" s="184"/>
      <c r="G104" s="184"/>
      <c r="H104" s="184"/>
      <c r="I104" s="184"/>
      <c r="J104" s="185">
        <f>J322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101</v>
      </c>
      <c r="E105" s="178"/>
      <c r="F105" s="178"/>
      <c r="G105" s="178"/>
      <c r="H105" s="178"/>
      <c r="I105" s="178"/>
      <c r="J105" s="179">
        <f>J325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102</v>
      </c>
      <c r="E106" s="184"/>
      <c r="F106" s="184"/>
      <c r="G106" s="184"/>
      <c r="H106" s="184"/>
      <c r="I106" s="184"/>
      <c r="J106" s="185">
        <f>J326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103</v>
      </c>
      <c r="E107" s="184"/>
      <c r="F107" s="184"/>
      <c r="G107" s="184"/>
      <c r="H107" s="184"/>
      <c r="I107" s="184"/>
      <c r="J107" s="185">
        <f>J330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0" t="str">
        <f>E7</f>
        <v>VVT Bystřička, Lipová-sanace LB a PB výtrže, oprava stupně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86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223521 - SO 1 - Oprava stupně (ř.km 1,927)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Lipová</v>
      </c>
      <c r="G121" s="40"/>
      <c r="H121" s="40"/>
      <c r="I121" s="32" t="s">
        <v>22</v>
      </c>
      <c r="J121" s="79" t="str">
        <f>IF(J12="","",J12)</f>
        <v>23. 8. 2022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Povodí Moravy, s.p.</v>
      </c>
      <c r="G123" s="40"/>
      <c r="H123" s="40"/>
      <c r="I123" s="32" t="s">
        <v>30</v>
      </c>
      <c r="J123" s="36" t="str">
        <f>E21</f>
        <v>Povodí Moravy, s.p.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32</v>
      </c>
      <c r="J124" s="36" t="str">
        <f>E24</f>
        <v>Ing. Kauer Miroslav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87"/>
      <c r="B126" s="188"/>
      <c r="C126" s="189" t="s">
        <v>105</v>
      </c>
      <c r="D126" s="190" t="s">
        <v>60</v>
      </c>
      <c r="E126" s="190" t="s">
        <v>56</v>
      </c>
      <c r="F126" s="190" t="s">
        <v>57</v>
      </c>
      <c r="G126" s="190" t="s">
        <v>106</v>
      </c>
      <c r="H126" s="190" t="s">
        <v>107</v>
      </c>
      <c r="I126" s="190" t="s">
        <v>108</v>
      </c>
      <c r="J126" s="191" t="s">
        <v>90</v>
      </c>
      <c r="K126" s="192" t="s">
        <v>109</v>
      </c>
      <c r="L126" s="193"/>
      <c r="M126" s="100" t="s">
        <v>1</v>
      </c>
      <c r="N126" s="101" t="s">
        <v>39</v>
      </c>
      <c r="O126" s="101" t="s">
        <v>110</v>
      </c>
      <c r="P126" s="101" t="s">
        <v>111</v>
      </c>
      <c r="Q126" s="101" t="s">
        <v>112</v>
      </c>
      <c r="R126" s="101" t="s">
        <v>113</v>
      </c>
      <c r="S126" s="101" t="s">
        <v>114</v>
      </c>
      <c r="T126" s="102" t="s">
        <v>115</v>
      </c>
      <c r="U126" s="187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/>
    </row>
    <row r="127" s="2" customFormat="1" ht="22.8" customHeight="1">
      <c r="A127" s="38"/>
      <c r="B127" s="39"/>
      <c r="C127" s="107" t="s">
        <v>116</v>
      </c>
      <c r="D127" s="40"/>
      <c r="E127" s="40"/>
      <c r="F127" s="40"/>
      <c r="G127" s="40"/>
      <c r="H127" s="40"/>
      <c r="I127" s="40"/>
      <c r="J127" s="194">
        <f>BK127</f>
        <v>0</v>
      </c>
      <c r="K127" s="40"/>
      <c r="L127" s="44"/>
      <c r="M127" s="103"/>
      <c r="N127" s="195"/>
      <c r="O127" s="104"/>
      <c r="P127" s="196">
        <f>P128+P325</f>
        <v>0</v>
      </c>
      <c r="Q127" s="104"/>
      <c r="R127" s="196">
        <f>R128+R325</f>
        <v>147.41839949999999</v>
      </c>
      <c r="S127" s="104"/>
      <c r="T127" s="197">
        <f>T128+T325</f>
        <v>103.66170999999999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92</v>
      </c>
      <c r="BK127" s="198">
        <f>BK128+BK325</f>
        <v>0</v>
      </c>
    </row>
    <row r="128" s="12" customFormat="1" ht="25.92" customHeight="1">
      <c r="A128" s="12"/>
      <c r="B128" s="199"/>
      <c r="C128" s="200"/>
      <c r="D128" s="201" t="s">
        <v>74</v>
      </c>
      <c r="E128" s="202" t="s">
        <v>117</v>
      </c>
      <c r="F128" s="202" t="s">
        <v>118</v>
      </c>
      <c r="G128" s="200"/>
      <c r="H128" s="200"/>
      <c r="I128" s="203"/>
      <c r="J128" s="204">
        <f>BK128</f>
        <v>0</v>
      </c>
      <c r="K128" s="200"/>
      <c r="L128" s="205"/>
      <c r="M128" s="206"/>
      <c r="N128" s="207"/>
      <c r="O128" s="207"/>
      <c r="P128" s="208">
        <f>P129+P194+P217+P262+P275+P309+P322</f>
        <v>0</v>
      </c>
      <c r="Q128" s="207"/>
      <c r="R128" s="208">
        <f>R129+R194+R217+R262+R275+R309+R322</f>
        <v>147.41839949999999</v>
      </c>
      <c r="S128" s="207"/>
      <c r="T128" s="209">
        <f>T129+T194+T217+T262+T275+T309+T322</f>
        <v>103.66170999999999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82</v>
      </c>
      <c r="AT128" s="211" t="s">
        <v>74</v>
      </c>
      <c r="AU128" s="211" t="s">
        <v>75</v>
      </c>
      <c r="AY128" s="210" t="s">
        <v>119</v>
      </c>
      <c r="BK128" s="212">
        <f>BK129+BK194+BK217+BK262+BK275+BK309+BK322</f>
        <v>0</v>
      </c>
    </row>
    <row r="129" s="12" customFormat="1" ht="22.8" customHeight="1">
      <c r="A129" s="12"/>
      <c r="B129" s="199"/>
      <c r="C129" s="200"/>
      <c r="D129" s="201" t="s">
        <v>74</v>
      </c>
      <c r="E129" s="213" t="s">
        <v>82</v>
      </c>
      <c r="F129" s="213" t="s">
        <v>120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SUM(P130:P193)</f>
        <v>0</v>
      </c>
      <c r="Q129" s="207"/>
      <c r="R129" s="208">
        <f>SUM(R130:R193)</f>
        <v>0.30209200000000003</v>
      </c>
      <c r="S129" s="207"/>
      <c r="T129" s="209">
        <f>SUM(T130:T193)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82</v>
      </c>
      <c r="AT129" s="211" t="s">
        <v>74</v>
      </c>
      <c r="AU129" s="211" t="s">
        <v>82</v>
      </c>
      <c r="AY129" s="210" t="s">
        <v>119</v>
      </c>
      <c r="BK129" s="212">
        <f>SUM(BK130:BK193)</f>
        <v>0</v>
      </c>
    </row>
    <row r="130" s="2" customFormat="1" ht="37.8" customHeight="1">
      <c r="A130" s="38"/>
      <c r="B130" s="39"/>
      <c r="C130" s="215" t="s">
        <v>82</v>
      </c>
      <c r="D130" s="215" t="s">
        <v>121</v>
      </c>
      <c r="E130" s="216" t="s">
        <v>122</v>
      </c>
      <c r="F130" s="217" t="s">
        <v>123</v>
      </c>
      <c r="G130" s="218" t="s">
        <v>124</v>
      </c>
      <c r="H130" s="219">
        <v>28</v>
      </c>
      <c r="I130" s="220"/>
      <c r="J130" s="221">
        <f>ROUND(I130*H130,2)</f>
        <v>0</v>
      </c>
      <c r="K130" s="222"/>
      <c r="L130" s="44"/>
      <c r="M130" s="223" t="s">
        <v>1</v>
      </c>
      <c r="N130" s="224" t="s">
        <v>40</v>
      </c>
      <c r="O130" s="91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7" t="s">
        <v>125</v>
      </c>
      <c r="AT130" s="227" t="s">
        <v>121</v>
      </c>
      <c r="AU130" s="227" t="s">
        <v>84</v>
      </c>
      <c r="AY130" s="17" t="s">
        <v>119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82</v>
      </c>
      <c r="BK130" s="228">
        <f>ROUND(I130*H130,2)</f>
        <v>0</v>
      </c>
      <c r="BL130" s="17" t="s">
        <v>125</v>
      </c>
      <c r="BM130" s="227" t="s">
        <v>126</v>
      </c>
    </row>
    <row r="131" s="2" customFormat="1">
      <c r="A131" s="38"/>
      <c r="B131" s="39"/>
      <c r="C131" s="40"/>
      <c r="D131" s="229" t="s">
        <v>127</v>
      </c>
      <c r="E131" s="40"/>
      <c r="F131" s="230" t="s">
        <v>128</v>
      </c>
      <c r="G131" s="40"/>
      <c r="H131" s="40"/>
      <c r="I131" s="231"/>
      <c r="J131" s="40"/>
      <c r="K131" s="40"/>
      <c r="L131" s="44"/>
      <c r="M131" s="232"/>
      <c r="N131" s="23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127</v>
      </c>
      <c r="AU131" s="17" t="s">
        <v>84</v>
      </c>
    </row>
    <row r="132" s="13" customFormat="1">
      <c r="A132" s="13"/>
      <c r="B132" s="234"/>
      <c r="C132" s="235"/>
      <c r="D132" s="229" t="s">
        <v>129</v>
      </c>
      <c r="E132" s="236" t="s">
        <v>1</v>
      </c>
      <c r="F132" s="237" t="s">
        <v>130</v>
      </c>
      <c r="G132" s="235"/>
      <c r="H132" s="238">
        <v>28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129</v>
      </c>
      <c r="AU132" s="244" t="s">
        <v>84</v>
      </c>
      <c r="AV132" s="13" t="s">
        <v>84</v>
      </c>
      <c r="AW132" s="13" t="s">
        <v>31</v>
      </c>
      <c r="AX132" s="13" t="s">
        <v>82</v>
      </c>
      <c r="AY132" s="244" t="s">
        <v>119</v>
      </c>
    </row>
    <row r="133" s="2" customFormat="1" ht="21.75" customHeight="1">
      <c r="A133" s="38"/>
      <c r="B133" s="39"/>
      <c r="C133" s="215" t="s">
        <v>84</v>
      </c>
      <c r="D133" s="215" t="s">
        <v>121</v>
      </c>
      <c r="E133" s="216" t="s">
        <v>131</v>
      </c>
      <c r="F133" s="217" t="s">
        <v>132</v>
      </c>
      <c r="G133" s="218" t="s">
        <v>124</v>
      </c>
      <c r="H133" s="219">
        <v>28</v>
      </c>
      <c r="I133" s="220"/>
      <c r="J133" s="221">
        <f>ROUND(I133*H133,2)</f>
        <v>0</v>
      </c>
      <c r="K133" s="222"/>
      <c r="L133" s="44"/>
      <c r="M133" s="223" t="s">
        <v>1</v>
      </c>
      <c r="N133" s="224" t="s">
        <v>40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125</v>
      </c>
      <c r="AT133" s="227" t="s">
        <v>121</v>
      </c>
      <c r="AU133" s="227" t="s">
        <v>84</v>
      </c>
      <c r="AY133" s="17" t="s">
        <v>119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82</v>
      </c>
      <c r="BK133" s="228">
        <f>ROUND(I133*H133,2)</f>
        <v>0</v>
      </c>
      <c r="BL133" s="17" t="s">
        <v>125</v>
      </c>
      <c r="BM133" s="227" t="s">
        <v>133</v>
      </c>
    </row>
    <row r="134" s="2" customFormat="1">
      <c r="A134" s="38"/>
      <c r="B134" s="39"/>
      <c r="C134" s="40"/>
      <c r="D134" s="229" t="s">
        <v>127</v>
      </c>
      <c r="E134" s="40"/>
      <c r="F134" s="230" t="s">
        <v>134</v>
      </c>
      <c r="G134" s="40"/>
      <c r="H134" s="40"/>
      <c r="I134" s="231"/>
      <c r="J134" s="40"/>
      <c r="K134" s="40"/>
      <c r="L134" s="44"/>
      <c r="M134" s="232"/>
      <c r="N134" s="23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127</v>
      </c>
      <c r="AU134" s="17" t="s">
        <v>84</v>
      </c>
    </row>
    <row r="135" s="2" customFormat="1" ht="16.5" customHeight="1">
      <c r="A135" s="38"/>
      <c r="B135" s="39"/>
      <c r="C135" s="215" t="s">
        <v>135</v>
      </c>
      <c r="D135" s="215" t="s">
        <v>121</v>
      </c>
      <c r="E135" s="216" t="s">
        <v>136</v>
      </c>
      <c r="F135" s="217" t="s">
        <v>137</v>
      </c>
      <c r="G135" s="218" t="s">
        <v>138</v>
      </c>
      <c r="H135" s="219">
        <v>12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40</v>
      </c>
      <c r="O135" s="91"/>
      <c r="P135" s="225">
        <f>O135*H135</f>
        <v>0</v>
      </c>
      <c r="Q135" s="225">
        <v>0.021930000000000002</v>
      </c>
      <c r="R135" s="225">
        <f>Q135*H135</f>
        <v>0.26316000000000001</v>
      </c>
      <c r="S135" s="225">
        <v>0</v>
      </c>
      <c r="T135" s="22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125</v>
      </c>
      <c r="AT135" s="227" t="s">
        <v>121</v>
      </c>
      <c r="AU135" s="227" t="s">
        <v>84</v>
      </c>
      <c r="AY135" s="17" t="s">
        <v>119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82</v>
      </c>
      <c r="BK135" s="228">
        <f>ROUND(I135*H135,2)</f>
        <v>0</v>
      </c>
      <c r="BL135" s="17" t="s">
        <v>125</v>
      </c>
      <c r="BM135" s="227" t="s">
        <v>139</v>
      </c>
    </row>
    <row r="136" s="2" customFormat="1">
      <c r="A136" s="38"/>
      <c r="B136" s="39"/>
      <c r="C136" s="40"/>
      <c r="D136" s="229" t="s">
        <v>127</v>
      </c>
      <c r="E136" s="40"/>
      <c r="F136" s="230" t="s">
        <v>140</v>
      </c>
      <c r="G136" s="40"/>
      <c r="H136" s="40"/>
      <c r="I136" s="231"/>
      <c r="J136" s="40"/>
      <c r="K136" s="40"/>
      <c r="L136" s="44"/>
      <c r="M136" s="232"/>
      <c r="N136" s="23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127</v>
      </c>
      <c r="AU136" s="17" t="s">
        <v>84</v>
      </c>
    </row>
    <row r="137" s="14" customFormat="1">
      <c r="A137" s="14"/>
      <c r="B137" s="245"/>
      <c r="C137" s="246"/>
      <c r="D137" s="229" t="s">
        <v>129</v>
      </c>
      <c r="E137" s="247" t="s">
        <v>1</v>
      </c>
      <c r="F137" s="248" t="s">
        <v>141</v>
      </c>
      <c r="G137" s="246"/>
      <c r="H137" s="247" t="s">
        <v>1</v>
      </c>
      <c r="I137" s="249"/>
      <c r="J137" s="246"/>
      <c r="K137" s="246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129</v>
      </c>
      <c r="AU137" s="254" t="s">
        <v>84</v>
      </c>
      <c r="AV137" s="14" t="s">
        <v>82</v>
      </c>
      <c r="AW137" s="14" t="s">
        <v>31</v>
      </c>
      <c r="AX137" s="14" t="s">
        <v>75</v>
      </c>
      <c r="AY137" s="254" t="s">
        <v>119</v>
      </c>
    </row>
    <row r="138" s="13" customFormat="1">
      <c r="A138" s="13"/>
      <c r="B138" s="234"/>
      <c r="C138" s="235"/>
      <c r="D138" s="229" t="s">
        <v>129</v>
      </c>
      <c r="E138" s="236" t="s">
        <v>1</v>
      </c>
      <c r="F138" s="237" t="s">
        <v>142</v>
      </c>
      <c r="G138" s="235"/>
      <c r="H138" s="238">
        <v>12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129</v>
      </c>
      <c r="AU138" s="244" t="s">
        <v>84</v>
      </c>
      <c r="AV138" s="13" t="s">
        <v>84</v>
      </c>
      <c r="AW138" s="13" t="s">
        <v>31</v>
      </c>
      <c r="AX138" s="13" t="s">
        <v>82</v>
      </c>
      <c r="AY138" s="244" t="s">
        <v>119</v>
      </c>
    </row>
    <row r="139" s="14" customFormat="1">
      <c r="A139" s="14"/>
      <c r="B139" s="245"/>
      <c r="C139" s="246"/>
      <c r="D139" s="229" t="s">
        <v>129</v>
      </c>
      <c r="E139" s="247" t="s">
        <v>1</v>
      </c>
      <c r="F139" s="248" t="s">
        <v>143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129</v>
      </c>
      <c r="AU139" s="254" t="s">
        <v>84</v>
      </c>
      <c r="AV139" s="14" t="s">
        <v>82</v>
      </c>
      <c r="AW139" s="14" t="s">
        <v>31</v>
      </c>
      <c r="AX139" s="14" t="s">
        <v>75</v>
      </c>
      <c r="AY139" s="254" t="s">
        <v>119</v>
      </c>
    </row>
    <row r="140" s="2" customFormat="1" ht="24.15" customHeight="1">
      <c r="A140" s="38"/>
      <c r="B140" s="39"/>
      <c r="C140" s="215" t="s">
        <v>125</v>
      </c>
      <c r="D140" s="215" t="s">
        <v>121</v>
      </c>
      <c r="E140" s="216" t="s">
        <v>144</v>
      </c>
      <c r="F140" s="217" t="s">
        <v>145</v>
      </c>
      <c r="G140" s="218" t="s">
        <v>146</v>
      </c>
      <c r="H140" s="219">
        <v>336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40</v>
      </c>
      <c r="O140" s="91"/>
      <c r="P140" s="225">
        <f>O140*H140</f>
        <v>0</v>
      </c>
      <c r="Q140" s="225">
        <v>3.0000000000000001E-05</v>
      </c>
      <c r="R140" s="225">
        <f>Q140*H140</f>
        <v>0.01008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125</v>
      </c>
      <c r="AT140" s="227" t="s">
        <v>121</v>
      </c>
      <c r="AU140" s="227" t="s">
        <v>84</v>
      </c>
      <c r="AY140" s="17" t="s">
        <v>119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82</v>
      </c>
      <c r="BK140" s="228">
        <f>ROUND(I140*H140,2)</f>
        <v>0</v>
      </c>
      <c r="BL140" s="17" t="s">
        <v>125</v>
      </c>
      <c r="BM140" s="227" t="s">
        <v>147</v>
      </c>
    </row>
    <row r="141" s="2" customFormat="1">
      <c r="A141" s="38"/>
      <c r="B141" s="39"/>
      <c r="C141" s="40"/>
      <c r="D141" s="229" t="s">
        <v>127</v>
      </c>
      <c r="E141" s="40"/>
      <c r="F141" s="230" t="s">
        <v>148</v>
      </c>
      <c r="G141" s="40"/>
      <c r="H141" s="40"/>
      <c r="I141" s="231"/>
      <c r="J141" s="40"/>
      <c r="K141" s="40"/>
      <c r="L141" s="44"/>
      <c r="M141" s="232"/>
      <c r="N141" s="23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127</v>
      </c>
      <c r="AU141" s="17" t="s">
        <v>84</v>
      </c>
    </row>
    <row r="142" s="13" customFormat="1">
      <c r="A142" s="13"/>
      <c r="B142" s="234"/>
      <c r="C142" s="235"/>
      <c r="D142" s="229" t="s">
        <v>129</v>
      </c>
      <c r="E142" s="236" t="s">
        <v>1</v>
      </c>
      <c r="F142" s="237" t="s">
        <v>149</v>
      </c>
      <c r="G142" s="235"/>
      <c r="H142" s="238">
        <v>336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129</v>
      </c>
      <c r="AU142" s="244" t="s">
        <v>84</v>
      </c>
      <c r="AV142" s="13" t="s">
        <v>84</v>
      </c>
      <c r="AW142" s="13" t="s">
        <v>31</v>
      </c>
      <c r="AX142" s="13" t="s">
        <v>82</v>
      </c>
      <c r="AY142" s="244" t="s">
        <v>119</v>
      </c>
    </row>
    <row r="143" s="2" customFormat="1" ht="24.15" customHeight="1">
      <c r="A143" s="38"/>
      <c r="B143" s="39"/>
      <c r="C143" s="215" t="s">
        <v>150</v>
      </c>
      <c r="D143" s="215" t="s">
        <v>121</v>
      </c>
      <c r="E143" s="216" t="s">
        <v>151</v>
      </c>
      <c r="F143" s="217" t="s">
        <v>152</v>
      </c>
      <c r="G143" s="218" t="s">
        <v>146</v>
      </c>
      <c r="H143" s="219">
        <v>72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40</v>
      </c>
      <c r="O143" s="91"/>
      <c r="P143" s="225">
        <f>O143*H143</f>
        <v>0</v>
      </c>
      <c r="Q143" s="225">
        <v>4.0000000000000003E-05</v>
      </c>
      <c r="R143" s="225">
        <f>Q143*H143</f>
        <v>0.0028800000000000002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125</v>
      </c>
      <c r="AT143" s="227" t="s">
        <v>121</v>
      </c>
      <c r="AU143" s="227" t="s">
        <v>84</v>
      </c>
      <c r="AY143" s="17" t="s">
        <v>119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82</v>
      </c>
      <c r="BK143" s="228">
        <f>ROUND(I143*H143,2)</f>
        <v>0</v>
      </c>
      <c r="BL143" s="17" t="s">
        <v>125</v>
      </c>
      <c r="BM143" s="227" t="s">
        <v>153</v>
      </c>
    </row>
    <row r="144" s="2" customFormat="1">
      <c r="A144" s="38"/>
      <c r="B144" s="39"/>
      <c r="C144" s="40"/>
      <c r="D144" s="229" t="s">
        <v>127</v>
      </c>
      <c r="E144" s="40"/>
      <c r="F144" s="230" t="s">
        <v>154</v>
      </c>
      <c r="G144" s="40"/>
      <c r="H144" s="40"/>
      <c r="I144" s="231"/>
      <c r="J144" s="40"/>
      <c r="K144" s="40"/>
      <c r="L144" s="44"/>
      <c r="M144" s="232"/>
      <c r="N144" s="23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127</v>
      </c>
      <c r="AU144" s="17" t="s">
        <v>84</v>
      </c>
    </row>
    <row r="145" s="13" customFormat="1">
      <c r="A145" s="13"/>
      <c r="B145" s="234"/>
      <c r="C145" s="235"/>
      <c r="D145" s="229" t="s">
        <v>129</v>
      </c>
      <c r="E145" s="236" t="s">
        <v>1</v>
      </c>
      <c r="F145" s="237" t="s">
        <v>155</v>
      </c>
      <c r="G145" s="235"/>
      <c r="H145" s="238">
        <v>72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129</v>
      </c>
      <c r="AU145" s="244" t="s">
        <v>84</v>
      </c>
      <c r="AV145" s="13" t="s">
        <v>84</v>
      </c>
      <c r="AW145" s="13" t="s">
        <v>31</v>
      </c>
      <c r="AX145" s="13" t="s">
        <v>82</v>
      </c>
      <c r="AY145" s="244" t="s">
        <v>119</v>
      </c>
    </row>
    <row r="146" s="2" customFormat="1" ht="24.15" customHeight="1">
      <c r="A146" s="38"/>
      <c r="B146" s="39"/>
      <c r="C146" s="215" t="s">
        <v>156</v>
      </c>
      <c r="D146" s="215" t="s">
        <v>121</v>
      </c>
      <c r="E146" s="216" t="s">
        <v>157</v>
      </c>
      <c r="F146" s="217" t="s">
        <v>158</v>
      </c>
      <c r="G146" s="218" t="s">
        <v>159</v>
      </c>
      <c r="H146" s="219">
        <v>14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40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125</v>
      </c>
      <c r="AT146" s="227" t="s">
        <v>121</v>
      </c>
      <c r="AU146" s="227" t="s">
        <v>84</v>
      </c>
      <c r="AY146" s="17" t="s">
        <v>119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82</v>
      </c>
      <c r="BK146" s="228">
        <f>ROUND(I146*H146,2)</f>
        <v>0</v>
      </c>
      <c r="BL146" s="17" t="s">
        <v>125</v>
      </c>
      <c r="BM146" s="227" t="s">
        <v>160</v>
      </c>
    </row>
    <row r="147" s="2" customFormat="1">
      <c r="A147" s="38"/>
      <c r="B147" s="39"/>
      <c r="C147" s="40"/>
      <c r="D147" s="229" t="s">
        <v>127</v>
      </c>
      <c r="E147" s="40"/>
      <c r="F147" s="230" t="s">
        <v>161</v>
      </c>
      <c r="G147" s="40"/>
      <c r="H147" s="40"/>
      <c r="I147" s="231"/>
      <c r="J147" s="40"/>
      <c r="K147" s="40"/>
      <c r="L147" s="44"/>
      <c r="M147" s="232"/>
      <c r="N147" s="23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127</v>
      </c>
      <c r="AU147" s="17" t="s">
        <v>84</v>
      </c>
    </row>
    <row r="148" s="13" customFormat="1">
      <c r="A148" s="13"/>
      <c r="B148" s="234"/>
      <c r="C148" s="235"/>
      <c r="D148" s="229" t="s">
        <v>129</v>
      </c>
      <c r="E148" s="236" t="s">
        <v>1</v>
      </c>
      <c r="F148" s="237" t="s">
        <v>162</v>
      </c>
      <c r="G148" s="235"/>
      <c r="H148" s="238">
        <v>14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129</v>
      </c>
      <c r="AU148" s="244" t="s">
        <v>84</v>
      </c>
      <c r="AV148" s="13" t="s">
        <v>84</v>
      </c>
      <c r="AW148" s="13" t="s">
        <v>31</v>
      </c>
      <c r="AX148" s="13" t="s">
        <v>82</v>
      </c>
      <c r="AY148" s="244" t="s">
        <v>119</v>
      </c>
    </row>
    <row r="149" s="2" customFormat="1" ht="24.15" customHeight="1">
      <c r="A149" s="38"/>
      <c r="B149" s="39"/>
      <c r="C149" s="215" t="s">
        <v>163</v>
      </c>
      <c r="D149" s="215" t="s">
        <v>121</v>
      </c>
      <c r="E149" s="216" t="s">
        <v>164</v>
      </c>
      <c r="F149" s="217" t="s">
        <v>165</v>
      </c>
      <c r="G149" s="218" t="s">
        <v>159</v>
      </c>
      <c r="H149" s="219">
        <v>14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40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125</v>
      </c>
      <c r="AT149" s="227" t="s">
        <v>121</v>
      </c>
      <c r="AU149" s="227" t="s">
        <v>84</v>
      </c>
      <c r="AY149" s="17" t="s">
        <v>119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82</v>
      </c>
      <c r="BK149" s="228">
        <f>ROUND(I149*H149,2)</f>
        <v>0</v>
      </c>
      <c r="BL149" s="17" t="s">
        <v>125</v>
      </c>
      <c r="BM149" s="227" t="s">
        <v>166</v>
      </c>
    </row>
    <row r="150" s="2" customFormat="1">
      <c r="A150" s="38"/>
      <c r="B150" s="39"/>
      <c r="C150" s="40"/>
      <c r="D150" s="229" t="s">
        <v>127</v>
      </c>
      <c r="E150" s="40"/>
      <c r="F150" s="230" t="s">
        <v>167</v>
      </c>
      <c r="G150" s="40"/>
      <c r="H150" s="40"/>
      <c r="I150" s="231"/>
      <c r="J150" s="40"/>
      <c r="K150" s="40"/>
      <c r="L150" s="44"/>
      <c r="M150" s="232"/>
      <c r="N150" s="23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127</v>
      </c>
      <c r="AU150" s="17" t="s">
        <v>84</v>
      </c>
    </row>
    <row r="151" s="13" customFormat="1">
      <c r="A151" s="13"/>
      <c r="B151" s="234"/>
      <c r="C151" s="235"/>
      <c r="D151" s="229" t="s">
        <v>129</v>
      </c>
      <c r="E151" s="236" t="s">
        <v>1</v>
      </c>
      <c r="F151" s="237" t="s">
        <v>168</v>
      </c>
      <c r="G151" s="235"/>
      <c r="H151" s="238">
        <v>14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129</v>
      </c>
      <c r="AU151" s="244" t="s">
        <v>84</v>
      </c>
      <c r="AV151" s="13" t="s">
        <v>84</v>
      </c>
      <c r="AW151" s="13" t="s">
        <v>31</v>
      </c>
      <c r="AX151" s="13" t="s">
        <v>82</v>
      </c>
      <c r="AY151" s="244" t="s">
        <v>119</v>
      </c>
    </row>
    <row r="152" s="2" customFormat="1" ht="33" customHeight="1">
      <c r="A152" s="38"/>
      <c r="B152" s="39"/>
      <c r="C152" s="215" t="s">
        <v>169</v>
      </c>
      <c r="D152" s="215" t="s">
        <v>121</v>
      </c>
      <c r="E152" s="216" t="s">
        <v>170</v>
      </c>
      <c r="F152" s="217" t="s">
        <v>171</v>
      </c>
      <c r="G152" s="218" t="s">
        <v>172</v>
      </c>
      <c r="H152" s="219">
        <v>26.283000000000001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40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125</v>
      </c>
      <c r="AT152" s="227" t="s">
        <v>121</v>
      </c>
      <c r="AU152" s="227" t="s">
        <v>84</v>
      </c>
      <c r="AY152" s="17" t="s">
        <v>119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82</v>
      </c>
      <c r="BK152" s="228">
        <f>ROUND(I152*H152,2)</f>
        <v>0</v>
      </c>
      <c r="BL152" s="17" t="s">
        <v>125</v>
      </c>
      <c r="BM152" s="227" t="s">
        <v>173</v>
      </c>
    </row>
    <row r="153" s="2" customFormat="1">
      <c r="A153" s="38"/>
      <c r="B153" s="39"/>
      <c r="C153" s="40"/>
      <c r="D153" s="229" t="s">
        <v>127</v>
      </c>
      <c r="E153" s="40"/>
      <c r="F153" s="230" t="s">
        <v>174</v>
      </c>
      <c r="G153" s="40"/>
      <c r="H153" s="40"/>
      <c r="I153" s="231"/>
      <c r="J153" s="40"/>
      <c r="K153" s="40"/>
      <c r="L153" s="44"/>
      <c r="M153" s="232"/>
      <c r="N153" s="23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127</v>
      </c>
      <c r="AU153" s="17" t="s">
        <v>84</v>
      </c>
    </row>
    <row r="154" s="14" customFormat="1">
      <c r="A154" s="14"/>
      <c r="B154" s="245"/>
      <c r="C154" s="246"/>
      <c r="D154" s="229" t="s">
        <v>129</v>
      </c>
      <c r="E154" s="247" t="s">
        <v>1</v>
      </c>
      <c r="F154" s="248" t="s">
        <v>175</v>
      </c>
      <c r="G154" s="246"/>
      <c r="H154" s="247" t="s">
        <v>1</v>
      </c>
      <c r="I154" s="249"/>
      <c r="J154" s="246"/>
      <c r="K154" s="246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129</v>
      </c>
      <c r="AU154" s="254" t="s">
        <v>84</v>
      </c>
      <c r="AV154" s="14" t="s">
        <v>82</v>
      </c>
      <c r="AW154" s="14" t="s">
        <v>31</v>
      </c>
      <c r="AX154" s="14" t="s">
        <v>75</v>
      </c>
      <c r="AY154" s="254" t="s">
        <v>119</v>
      </c>
    </row>
    <row r="155" s="13" customFormat="1">
      <c r="A155" s="13"/>
      <c r="B155" s="234"/>
      <c r="C155" s="235"/>
      <c r="D155" s="229" t="s">
        <v>129</v>
      </c>
      <c r="E155" s="236" t="s">
        <v>1</v>
      </c>
      <c r="F155" s="237" t="s">
        <v>176</v>
      </c>
      <c r="G155" s="235"/>
      <c r="H155" s="238">
        <v>20.975999999999999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129</v>
      </c>
      <c r="AU155" s="244" t="s">
        <v>84</v>
      </c>
      <c r="AV155" s="13" t="s">
        <v>84</v>
      </c>
      <c r="AW155" s="13" t="s">
        <v>31</v>
      </c>
      <c r="AX155" s="13" t="s">
        <v>75</v>
      </c>
      <c r="AY155" s="244" t="s">
        <v>119</v>
      </c>
    </row>
    <row r="156" s="13" customFormat="1">
      <c r="A156" s="13"/>
      <c r="B156" s="234"/>
      <c r="C156" s="235"/>
      <c r="D156" s="229" t="s">
        <v>129</v>
      </c>
      <c r="E156" s="236" t="s">
        <v>1</v>
      </c>
      <c r="F156" s="237" t="s">
        <v>177</v>
      </c>
      <c r="G156" s="235"/>
      <c r="H156" s="238">
        <v>2.964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129</v>
      </c>
      <c r="AU156" s="244" t="s">
        <v>84</v>
      </c>
      <c r="AV156" s="13" t="s">
        <v>84</v>
      </c>
      <c r="AW156" s="13" t="s">
        <v>31</v>
      </c>
      <c r="AX156" s="13" t="s">
        <v>75</v>
      </c>
      <c r="AY156" s="244" t="s">
        <v>119</v>
      </c>
    </row>
    <row r="157" s="13" customFormat="1">
      <c r="A157" s="13"/>
      <c r="B157" s="234"/>
      <c r="C157" s="235"/>
      <c r="D157" s="229" t="s">
        <v>129</v>
      </c>
      <c r="E157" s="236" t="s">
        <v>1</v>
      </c>
      <c r="F157" s="237" t="s">
        <v>178</v>
      </c>
      <c r="G157" s="235"/>
      <c r="H157" s="238">
        <v>2.343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129</v>
      </c>
      <c r="AU157" s="244" t="s">
        <v>84</v>
      </c>
      <c r="AV157" s="13" t="s">
        <v>84</v>
      </c>
      <c r="AW157" s="13" t="s">
        <v>31</v>
      </c>
      <c r="AX157" s="13" t="s">
        <v>75</v>
      </c>
      <c r="AY157" s="244" t="s">
        <v>119</v>
      </c>
    </row>
    <row r="158" s="15" customFormat="1">
      <c r="A158" s="15"/>
      <c r="B158" s="255"/>
      <c r="C158" s="256"/>
      <c r="D158" s="229" t="s">
        <v>129</v>
      </c>
      <c r="E158" s="257" t="s">
        <v>1</v>
      </c>
      <c r="F158" s="258" t="s">
        <v>179</v>
      </c>
      <c r="G158" s="256"/>
      <c r="H158" s="259">
        <v>26.283000000000001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129</v>
      </c>
      <c r="AU158" s="265" t="s">
        <v>84</v>
      </c>
      <c r="AV158" s="15" t="s">
        <v>125</v>
      </c>
      <c r="AW158" s="15" t="s">
        <v>31</v>
      </c>
      <c r="AX158" s="15" t="s">
        <v>82</v>
      </c>
      <c r="AY158" s="265" t="s">
        <v>119</v>
      </c>
    </row>
    <row r="159" s="2" customFormat="1" ht="33" customHeight="1">
      <c r="A159" s="38"/>
      <c r="B159" s="39"/>
      <c r="C159" s="215" t="s">
        <v>180</v>
      </c>
      <c r="D159" s="215" t="s">
        <v>121</v>
      </c>
      <c r="E159" s="216" t="s">
        <v>181</v>
      </c>
      <c r="F159" s="217" t="s">
        <v>182</v>
      </c>
      <c r="G159" s="218" t="s">
        <v>172</v>
      </c>
      <c r="H159" s="219">
        <v>14.210000000000001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40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125</v>
      </c>
      <c r="AT159" s="227" t="s">
        <v>121</v>
      </c>
      <c r="AU159" s="227" t="s">
        <v>84</v>
      </c>
      <c r="AY159" s="17" t="s">
        <v>119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82</v>
      </c>
      <c r="BK159" s="228">
        <f>ROUND(I159*H159,2)</f>
        <v>0</v>
      </c>
      <c r="BL159" s="17" t="s">
        <v>125</v>
      </c>
      <c r="BM159" s="227" t="s">
        <v>183</v>
      </c>
    </row>
    <row r="160" s="2" customFormat="1">
      <c r="A160" s="38"/>
      <c r="B160" s="39"/>
      <c r="C160" s="40"/>
      <c r="D160" s="229" t="s">
        <v>127</v>
      </c>
      <c r="E160" s="40"/>
      <c r="F160" s="230" t="s">
        <v>184</v>
      </c>
      <c r="G160" s="40"/>
      <c r="H160" s="40"/>
      <c r="I160" s="231"/>
      <c r="J160" s="40"/>
      <c r="K160" s="40"/>
      <c r="L160" s="44"/>
      <c r="M160" s="232"/>
      <c r="N160" s="23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127</v>
      </c>
      <c r="AU160" s="17" t="s">
        <v>84</v>
      </c>
    </row>
    <row r="161" s="13" customFormat="1">
      <c r="A161" s="13"/>
      <c r="B161" s="234"/>
      <c r="C161" s="235"/>
      <c r="D161" s="229" t="s">
        <v>129</v>
      </c>
      <c r="E161" s="236" t="s">
        <v>1</v>
      </c>
      <c r="F161" s="237" t="s">
        <v>185</v>
      </c>
      <c r="G161" s="235"/>
      <c r="H161" s="238">
        <v>11.210000000000001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129</v>
      </c>
      <c r="AU161" s="244" t="s">
        <v>84</v>
      </c>
      <c r="AV161" s="13" t="s">
        <v>84</v>
      </c>
      <c r="AW161" s="13" t="s">
        <v>31</v>
      </c>
      <c r="AX161" s="13" t="s">
        <v>75</v>
      </c>
      <c r="AY161" s="244" t="s">
        <v>119</v>
      </c>
    </row>
    <row r="162" s="13" customFormat="1">
      <c r="A162" s="13"/>
      <c r="B162" s="234"/>
      <c r="C162" s="235"/>
      <c r="D162" s="229" t="s">
        <v>129</v>
      </c>
      <c r="E162" s="236" t="s">
        <v>1</v>
      </c>
      <c r="F162" s="237" t="s">
        <v>186</v>
      </c>
      <c r="G162" s="235"/>
      <c r="H162" s="238">
        <v>3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129</v>
      </c>
      <c r="AU162" s="244" t="s">
        <v>84</v>
      </c>
      <c r="AV162" s="13" t="s">
        <v>84</v>
      </c>
      <c r="AW162" s="13" t="s">
        <v>31</v>
      </c>
      <c r="AX162" s="13" t="s">
        <v>75</v>
      </c>
      <c r="AY162" s="244" t="s">
        <v>119</v>
      </c>
    </row>
    <row r="163" s="15" customFormat="1">
      <c r="A163" s="15"/>
      <c r="B163" s="255"/>
      <c r="C163" s="256"/>
      <c r="D163" s="229" t="s">
        <v>129</v>
      </c>
      <c r="E163" s="257" t="s">
        <v>1</v>
      </c>
      <c r="F163" s="258" t="s">
        <v>179</v>
      </c>
      <c r="G163" s="256"/>
      <c r="H163" s="259">
        <v>14.210000000000001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129</v>
      </c>
      <c r="AU163" s="265" t="s">
        <v>84</v>
      </c>
      <c r="AV163" s="15" t="s">
        <v>125</v>
      </c>
      <c r="AW163" s="15" t="s">
        <v>31</v>
      </c>
      <c r="AX163" s="15" t="s">
        <v>82</v>
      </c>
      <c r="AY163" s="265" t="s">
        <v>119</v>
      </c>
    </row>
    <row r="164" s="2" customFormat="1" ht="37.8" customHeight="1">
      <c r="A164" s="38"/>
      <c r="B164" s="39"/>
      <c r="C164" s="215" t="s">
        <v>187</v>
      </c>
      <c r="D164" s="215" t="s">
        <v>121</v>
      </c>
      <c r="E164" s="216" t="s">
        <v>188</v>
      </c>
      <c r="F164" s="217" t="s">
        <v>189</v>
      </c>
      <c r="G164" s="218" t="s">
        <v>172</v>
      </c>
      <c r="H164" s="219">
        <v>40.493000000000002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40</v>
      </c>
      <c r="O164" s="91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125</v>
      </c>
      <c r="AT164" s="227" t="s">
        <v>121</v>
      </c>
      <c r="AU164" s="227" t="s">
        <v>84</v>
      </c>
      <c r="AY164" s="17" t="s">
        <v>119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82</v>
      </c>
      <c r="BK164" s="228">
        <f>ROUND(I164*H164,2)</f>
        <v>0</v>
      </c>
      <c r="BL164" s="17" t="s">
        <v>125</v>
      </c>
      <c r="BM164" s="227" t="s">
        <v>190</v>
      </c>
    </row>
    <row r="165" s="2" customFormat="1">
      <c r="A165" s="38"/>
      <c r="B165" s="39"/>
      <c r="C165" s="40"/>
      <c r="D165" s="229" t="s">
        <v>127</v>
      </c>
      <c r="E165" s="40"/>
      <c r="F165" s="230" t="s">
        <v>191</v>
      </c>
      <c r="G165" s="40"/>
      <c r="H165" s="40"/>
      <c r="I165" s="231"/>
      <c r="J165" s="40"/>
      <c r="K165" s="40"/>
      <c r="L165" s="44"/>
      <c r="M165" s="232"/>
      <c r="N165" s="23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127</v>
      </c>
      <c r="AU165" s="17" t="s">
        <v>84</v>
      </c>
    </row>
    <row r="166" s="14" customFormat="1">
      <c r="A166" s="14"/>
      <c r="B166" s="245"/>
      <c r="C166" s="246"/>
      <c r="D166" s="229" t="s">
        <v>129</v>
      </c>
      <c r="E166" s="247" t="s">
        <v>1</v>
      </c>
      <c r="F166" s="248" t="s">
        <v>192</v>
      </c>
      <c r="G166" s="246"/>
      <c r="H166" s="247" t="s">
        <v>1</v>
      </c>
      <c r="I166" s="249"/>
      <c r="J166" s="246"/>
      <c r="K166" s="246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129</v>
      </c>
      <c r="AU166" s="254" t="s">
        <v>84</v>
      </c>
      <c r="AV166" s="14" t="s">
        <v>82</v>
      </c>
      <c r="AW166" s="14" t="s">
        <v>31</v>
      </c>
      <c r="AX166" s="14" t="s">
        <v>75</v>
      </c>
      <c r="AY166" s="254" t="s">
        <v>119</v>
      </c>
    </row>
    <row r="167" s="13" customFormat="1">
      <c r="A167" s="13"/>
      <c r="B167" s="234"/>
      <c r="C167" s="235"/>
      <c r="D167" s="229" t="s">
        <v>129</v>
      </c>
      <c r="E167" s="236" t="s">
        <v>1</v>
      </c>
      <c r="F167" s="237" t="s">
        <v>193</v>
      </c>
      <c r="G167" s="235"/>
      <c r="H167" s="238">
        <v>40.493000000000002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129</v>
      </c>
      <c r="AU167" s="244" t="s">
        <v>84</v>
      </c>
      <c r="AV167" s="13" t="s">
        <v>84</v>
      </c>
      <c r="AW167" s="13" t="s">
        <v>31</v>
      </c>
      <c r="AX167" s="13" t="s">
        <v>82</v>
      </c>
      <c r="AY167" s="244" t="s">
        <v>119</v>
      </c>
    </row>
    <row r="168" s="2" customFormat="1" ht="37.8" customHeight="1">
      <c r="A168" s="38"/>
      <c r="B168" s="39"/>
      <c r="C168" s="215" t="s">
        <v>194</v>
      </c>
      <c r="D168" s="215" t="s">
        <v>121</v>
      </c>
      <c r="E168" s="216" t="s">
        <v>195</v>
      </c>
      <c r="F168" s="217" t="s">
        <v>196</v>
      </c>
      <c r="G168" s="218" t="s">
        <v>172</v>
      </c>
      <c r="H168" s="219">
        <v>404.93000000000001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40</v>
      </c>
      <c r="O168" s="91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125</v>
      </c>
      <c r="AT168" s="227" t="s">
        <v>121</v>
      </c>
      <c r="AU168" s="227" t="s">
        <v>84</v>
      </c>
      <c r="AY168" s="17" t="s">
        <v>119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82</v>
      </c>
      <c r="BK168" s="228">
        <f>ROUND(I168*H168,2)</f>
        <v>0</v>
      </c>
      <c r="BL168" s="17" t="s">
        <v>125</v>
      </c>
      <c r="BM168" s="227" t="s">
        <v>197</v>
      </c>
    </row>
    <row r="169" s="2" customFormat="1">
      <c r="A169" s="38"/>
      <c r="B169" s="39"/>
      <c r="C169" s="40"/>
      <c r="D169" s="229" t="s">
        <v>127</v>
      </c>
      <c r="E169" s="40"/>
      <c r="F169" s="230" t="s">
        <v>198</v>
      </c>
      <c r="G169" s="40"/>
      <c r="H169" s="40"/>
      <c r="I169" s="231"/>
      <c r="J169" s="40"/>
      <c r="K169" s="40"/>
      <c r="L169" s="44"/>
      <c r="M169" s="232"/>
      <c r="N169" s="23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127</v>
      </c>
      <c r="AU169" s="17" t="s">
        <v>84</v>
      </c>
    </row>
    <row r="170" s="13" customFormat="1">
      <c r="A170" s="13"/>
      <c r="B170" s="234"/>
      <c r="C170" s="235"/>
      <c r="D170" s="229" t="s">
        <v>129</v>
      </c>
      <c r="E170" s="236" t="s">
        <v>1</v>
      </c>
      <c r="F170" s="237" t="s">
        <v>199</v>
      </c>
      <c r="G170" s="235"/>
      <c r="H170" s="238">
        <v>404.93000000000001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129</v>
      </c>
      <c r="AU170" s="244" t="s">
        <v>84</v>
      </c>
      <c r="AV170" s="13" t="s">
        <v>84</v>
      </c>
      <c r="AW170" s="13" t="s">
        <v>31</v>
      </c>
      <c r="AX170" s="13" t="s">
        <v>82</v>
      </c>
      <c r="AY170" s="244" t="s">
        <v>119</v>
      </c>
    </row>
    <row r="171" s="2" customFormat="1" ht="24.15" customHeight="1">
      <c r="A171" s="38"/>
      <c r="B171" s="39"/>
      <c r="C171" s="215" t="s">
        <v>200</v>
      </c>
      <c r="D171" s="215" t="s">
        <v>121</v>
      </c>
      <c r="E171" s="216" t="s">
        <v>201</v>
      </c>
      <c r="F171" s="217" t="s">
        <v>202</v>
      </c>
      <c r="G171" s="218" t="s">
        <v>203</v>
      </c>
      <c r="H171" s="219">
        <v>74.912000000000006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40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125</v>
      </c>
      <c r="AT171" s="227" t="s">
        <v>121</v>
      </c>
      <c r="AU171" s="227" t="s">
        <v>84</v>
      </c>
      <c r="AY171" s="17" t="s">
        <v>119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82</v>
      </c>
      <c r="BK171" s="228">
        <f>ROUND(I171*H171,2)</f>
        <v>0</v>
      </c>
      <c r="BL171" s="17" t="s">
        <v>125</v>
      </c>
      <c r="BM171" s="227" t="s">
        <v>204</v>
      </c>
    </row>
    <row r="172" s="2" customFormat="1">
      <c r="A172" s="38"/>
      <c r="B172" s="39"/>
      <c r="C172" s="40"/>
      <c r="D172" s="229" t="s">
        <v>127</v>
      </c>
      <c r="E172" s="40"/>
      <c r="F172" s="230" t="s">
        <v>205</v>
      </c>
      <c r="G172" s="40"/>
      <c r="H172" s="40"/>
      <c r="I172" s="231"/>
      <c r="J172" s="40"/>
      <c r="K172" s="40"/>
      <c r="L172" s="44"/>
      <c r="M172" s="232"/>
      <c r="N172" s="23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127</v>
      </c>
      <c r="AU172" s="17" t="s">
        <v>84</v>
      </c>
    </row>
    <row r="173" s="14" customFormat="1">
      <c r="A173" s="14"/>
      <c r="B173" s="245"/>
      <c r="C173" s="246"/>
      <c r="D173" s="229" t="s">
        <v>129</v>
      </c>
      <c r="E173" s="247" t="s">
        <v>1</v>
      </c>
      <c r="F173" s="248" t="s">
        <v>206</v>
      </c>
      <c r="G173" s="246"/>
      <c r="H173" s="247" t="s">
        <v>1</v>
      </c>
      <c r="I173" s="249"/>
      <c r="J173" s="246"/>
      <c r="K173" s="246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129</v>
      </c>
      <c r="AU173" s="254" t="s">
        <v>84</v>
      </c>
      <c r="AV173" s="14" t="s">
        <v>82</v>
      </c>
      <c r="AW173" s="14" t="s">
        <v>31</v>
      </c>
      <c r="AX173" s="14" t="s">
        <v>75</v>
      </c>
      <c r="AY173" s="254" t="s">
        <v>119</v>
      </c>
    </row>
    <row r="174" s="14" customFormat="1">
      <c r="A174" s="14"/>
      <c r="B174" s="245"/>
      <c r="C174" s="246"/>
      <c r="D174" s="229" t="s">
        <v>129</v>
      </c>
      <c r="E174" s="247" t="s">
        <v>1</v>
      </c>
      <c r="F174" s="248" t="s">
        <v>207</v>
      </c>
      <c r="G174" s="246"/>
      <c r="H174" s="247" t="s">
        <v>1</v>
      </c>
      <c r="I174" s="249"/>
      <c r="J174" s="246"/>
      <c r="K174" s="246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129</v>
      </c>
      <c r="AU174" s="254" t="s">
        <v>84</v>
      </c>
      <c r="AV174" s="14" t="s">
        <v>82</v>
      </c>
      <c r="AW174" s="14" t="s">
        <v>31</v>
      </c>
      <c r="AX174" s="14" t="s">
        <v>75</v>
      </c>
      <c r="AY174" s="254" t="s">
        <v>119</v>
      </c>
    </row>
    <row r="175" s="13" customFormat="1">
      <c r="A175" s="13"/>
      <c r="B175" s="234"/>
      <c r="C175" s="235"/>
      <c r="D175" s="229" t="s">
        <v>129</v>
      </c>
      <c r="E175" s="236" t="s">
        <v>1</v>
      </c>
      <c r="F175" s="237" t="s">
        <v>208</v>
      </c>
      <c r="G175" s="235"/>
      <c r="H175" s="238">
        <v>74.912000000000006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129</v>
      </c>
      <c r="AU175" s="244" t="s">
        <v>84</v>
      </c>
      <c r="AV175" s="13" t="s">
        <v>84</v>
      </c>
      <c r="AW175" s="13" t="s">
        <v>31</v>
      </c>
      <c r="AX175" s="13" t="s">
        <v>82</v>
      </c>
      <c r="AY175" s="244" t="s">
        <v>119</v>
      </c>
    </row>
    <row r="176" s="2" customFormat="1" ht="16.5" customHeight="1">
      <c r="A176" s="38"/>
      <c r="B176" s="39"/>
      <c r="C176" s="215" t="s">
        <v>209</v>
      </c>
      <c r="D176" s="215" t="s">
        <v>121</v>
      </c>
      <c r="E176" s="216" t="s">
        <v>210</v>
      </c>
      <c r="F176" s="217" t="s">
        <v>211</v>
      </c>
      <c r="G176" s="218" t="s">
        <v>172</v>
      </c>
      <c r="H176" s="219">
        <v>40.493000000000002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40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125</v>
      </c>
      <c r="AT176" s="227" t="s">
        <v>121</v>
      </c>
      <c r="AU176" s="227" t="s">
        <v>84</v>
      </c>
      <c r="AY176" s="17" t="s">
        <v>119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82</v>
      </c>
      <c r="BK176" s="228">
        <f>ROUND(I176*H176,2)</f>
        <v>0</v>
      </c>
      <c r="BL176" s="17" t="s">
        <v>125</v>
      </c>
      <c r="BM176" s="227" t="s">
        <v>212</v>
      </c>
    </row>
    <row r="177" s="2" customFormat="1">
      <c r="A177" s="38"/>
      <c r="B177" s="39"/>
      <c r="C177" s="40"/>
      <c r="D177" s="229" t="s">
        <v>127</v>
      </c>
      <c r="E177" s="40"/>
      <c r="F177" s="230" t="s">
        <v>213</v>
      </c>
      <c r="G177" s="40"/>
      <c r="H177" s="40"/>
      <c r="I177" s="231"/>
      <c r="J177" s="40"/>
      <c r="K177" s="40"/>
      <c r="L177" s="44"/>
      <c r="M177" s="232"/>
      <c r="N177" s="23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127</v>
      </c>
      <c r="AU177" s="17" t="s">
        <v>84</v>
      </c>
    </row>
    <row r="178" s="2" customFormat="1" ht="24.15" customHeight="1">
      <c r="A178" s="38"/>
      <c r="B178" s="39"/>
      <c r="C178" s="215" t="s">
        <v>162</v>
      </c>
      <c r="D178" s="215" t="s">
        <v>121</v>
      </c>
      <c r="E178" s="216" t="s">
        <v>214</v>
      </c>
      <c r="F178" s="217" t="s">
        <v>215</v>
      </c>
      <c r="G178" s="218" t="s">
        <v>124</v>
      </c>
      <c r="H178" s="219">
        <v>17.600000000000001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40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125</v>
      </c>
      <c r="AT178" s="227" t="s">
        <v>121</v>
      </c>
      <c r="AU178" s="227" t="s">
        <v>84</v>
      </c>
      <c r="AY178" s="17" t="s">
        <v>119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82</v>
      </c>
      <c r="BK178" s="228">
        <f>ROUND(I178*H178,2)</f>
        <v>0</v>
      </c>
      <c r="BL178" s="17" t="s">
        <v>125</v>
      </c>
      <c r="BM178" s="227" t="s">
        <v>216</v>
      </c>
    </row>
    <row r="179" s="2" customFormat="1">
      <c r="A179" s="38"/>
      <c r="B179" s="39"/>
      <c r="C179" s="40"/>
      <c r="D179" s="229" t="s">
        <v>127</v>
      </c>
      <c r="E179" s="40"/>
      <c r="F179" s="230" t="s">
        <v>217</v>
      </c>
      <c r="G179" s="40"/>
      <c r="H179" s="40"/>
      <c r="I179" s="231"/>
      <c r="J179" s="40"/>
      <c r="K179" s="40"/>
      <c r="L179" s="44"/>
      <c r="M179" s="232"/>
      <c r="N179" s="23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127</v>
      </c>
      <c r="AU179" s="17" t="s">
        <v>84</v>
      </c>
    </row>
    <row r="180" s="14" customFormat="1">
      <c r="A180" s="14"/>
      <c r="B180" s="245"/>
      <c r="C180" s="246"/>
      <c r="D180" s="229" t="s">
        <v>129</v>
      </c>
      <c r="E180" s="247" t="s">
        <v>1</v>
      </c>
      <c r="F180" s="248" t="s">
        <v>218</v>
      </c>
      <c r="G180" s="246"/>
      <c r="H180" s="247" t="s">
        <v>1</v>
      </c>
      <c r="I180" s="249"/>
      <c r="J180" s="246"/>
      <c r="K180" s="246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129</v>
      </c>
      <c r="AU180" s="254" t="s">
        <v>84</v>
      </c>
      <c r="AV180" s="14" t="s">
        <v>82</v>
      </c>
      <c r="AW180" s="14" t="s">
        <v>31</v>
      </c>
      <c r="AX180" s="14" t="s">
        <v>75</v>
      </c>
      <c r="AY180" s="254" t="s">
        <v>119</v>
      </c>
    </row>
    <row r="181" s="13" customFormat="1">
      <c r="A181" s="13"/>
      <c r="B181" s="234"/>
      <c r="C181" s="235"/>
      <c r="D181" s="229" t="s">
        <v>129</v>
      </c>
      <c r="E181" s="236" t="s">
        <v>1</v>
      </c>
      <c r="F181" s="237" t="s">
        <v>219</v>
      </c>
      <c r="G181" s="235"/>
      <c r="H181" s="238">
        <v>6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129</v>
      </c>
      <c r="AU181" s="244" t="s">
        <v>84</v>
      </c>
      <c r="AV181" s="13" t="s">
        <v>84</v>
      </c>
      <c r="AW181" s="13" t="s">
        <v>31</v>
      </c>
      <c r="AX181" s="13" t="s">
        <v>75</v>
      </c>
      <c r="AY181" s="244" t="s">
        <v>119</v>
      </c>
    </row>
    <row r="182" s="13" customFormat="1">
      <c r="A182" s="13"/>
      <c r="B182" s="234"/>
      <c r="C182" s="235"/>
      <c r="D182" s="229" t="s">
        <v>129</v>
      </c>
      <c r="E182" s="236" t="s">
        <v>1</v>
      </c>
      <c r="F182" s="237" t="s">
        <v>220</v>
      </c>
      <c r="G182" s="235"/>
      <c r="H182" s="238">
        <v>11.6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129</v>
      </c>
      <c r="AU182" s="244" t="s">
        <v>84</v>
      </c>
      <c r="AV182" s="13" t="s">
        <v>84</v>
      </c>
      <c r="AW182" s="13" t="s">
        <v>31</v>
      </c>
      <c r="AX182" s="13" t="s">
        <v>75</v>
      </c>
      <c r="AY182" s="244" t="s">
        <v>119</v>
      </c>
    </row>
    <row r="183" s="15" customFormat="1">
      <c r="A183" s="15"/>
      <c r="B183" s="255"/>
      <c r="C183" s="256"/>
      <c r="D183" s="229" t="s">
        <v>129</v>
      </c>
      <c r="E183" s="257" t="s">
        <v>1</v>
      </c>
      <c r="F183" s="258" t="s">
        <v>179</v>
      </c>
      <c r="G183" s="256"/>
      <c r="H183" s="259">
        <v>17.600000000000001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129</v>
      </c>
      <c r="AU183" s="265" t="s">
        <v>84</v>
      </c>
      <c r="AV183" s="15" t="s">
        <v>125</v>
      </c>
      <c r="AW183" s="15" t="s">
        <v>31</v>
      </c>
      <c r="AX183" s="15" t="s">
        <v>82</v>
      </c>
      <c r="AY183" s="265" t="s">
        <v>119</v>
      </c>
    </row>
    <row r="184" s="2" customFormat="1" ht="16.5" customHeight="1">
      <c r="A184" s="38"/>
      <c r="B184" s="39"/>
      <c r="C184" s="266" t="s">
        <v>8</v>
      </c>
      <c r="D184" s="266" t="s">
        <v>221</v>
      </c>
      <c r="E184" s="267" t="s">
        <v>222</v>
      </c>
      <c r="F184" s="268" t="s">
        <v>223</v>
      </c>
      <c r="G184" s="269" t="s">
        <v>224</v>
      </c>
      <c r="H184" s="270">
        <v>0.35199999999999998</v>
      </c>
      <c r="I184" s="271"/>
      <c r="J184" s="272">
        <f>ROUND(I184*H184,2)</f>
        <v>0</v>
      </c>
      <c r="K184" s="273"/>
      <c r="L184" s="274"/>
      <c r="M184" s="275" t="s">
        <v>1</v>
      </c>
      <c r="N184" s="276" t="s">
        <v>40</v>
      </c>
      <c r="O184" s="91"/>
      <c r="P184" s="225">
        <f>O184*H184</f>
        <v>0</v>
      </c>
      <c r="Q184" s="225">
        <v>0.001</v>
      </c>
      <c r="R184" s="225">
        <f>Q184*H184</f>
        <v>0.00035199999999999999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169</v>
      </c>
      <c r="AT184" s="227" t="s">
        <v>221</v>
      </c>
      <c r="AU184" s="227" t="s">
        <v>84</v>
      </c>
      <c r="AY184" s="17" t="s">
        <v>119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82</v>
      </c>
      <c r="BK184" s="228">
        <f>ROUND(I184*H184,2)</f>
        <v>0</v>
      </c>
      <c r="BL184" s="17" t="s">
        <v>125</v>
      </c>
      <c r="BM184" s="227" t="s">
        <v>225</v>
      </c>
    </row>
    <row r="185" s="2" customFormat="1">
      <c r="A185" s="38"/>
      <c r="B185" s="39"/>
      <c r="C185" s="40"/>
      <c r="D185" s="229" t="s">
        <v>127</v>
      </c>
      <c r="E185" s="40"/>
      <c r="F185" s="230" t="s">
        <v>223</v>
      </c>
      <c r="G185" s="40"/>
      <c r="H185" s="40"/>
      <c r="I185" s="231"/>
      <c r="J185" s="40"/>
      <c r="K185" s="40"/>
      <c r="L185" s="44"/>
      <c r="M185" s="232"/>
      <c r="N185" s="23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127</v>
      </c>
      <c r="AU185" s="17" t="s">
        <v>84</v>
      </c>
    </row>
    <row r="186" s="13" customFormat="1">
      <c r="A186" s="13"/>
      <c r="B186" s="234"/>
      <c r="C186" s="235"/>
      <c r="D186" s="229" t="s">
        <v>129</v>
      </c>
      <c r="E186" s="235"/>
      <c r="F186" s="237" t="s">
        <v>226</v>
      </c>
      <c r="G186" s="235"/>
      <c r="H186" s="238">
        <v>0.35199999999999998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129</v>
      </c>
      <c r="AU186" s="244" t="s">
        <v>84</v>
      </c>
      <c r="AV186" s="13" t="s">
        <v>84</v>
      </c>
      <c r="AW186" s="13" t="s">
        <v>4</v>
      </c>
      <c r="AX186" s="13" t="s">
        <v>82</v>
      </c>
      <c r="AY186" s="244" t="s">
        <v>119</v>
      </c>
    </row>
    <row r="187" s="2" customFormat="1" ht="24.15" customHeight="1">
      <c r="A187" s="38"/>
      <c r="B187" s="39"/>
      <c r="C187" s="215" t="s">
        <v>227</v>
      </c>
      <c r="D187" s="215" t="s">
        <v>121</v>
      </c>
      <c r="E187" s="216" t="s">
        <v>228</v>
      </c>
      <c r="F187" s="217" t="s">
        <v>229</v>
      </c>
      <c r="G187" s="218" t="s">
        <v>124</v>
      </c>
      <c r="H187" s="219">
        <v>27.600000000000001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40</v>
      </c>
      <c r="O187" s="91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125</v>
      </c>
      <c r="AT187" s="227" t="s">
        <v>121</v>
      </c>
      <c r="AU187" s="227" t="s">
        <v>84</v>
      </c>
      <c r="AY187" s="17" t="s">
        <v>119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82</v>
      </c>
      <c r="BK187" s="228">
        <f>ROUND(I187*H187,2)</f>
        <v>0</v>
      </c>
      <c r="BL187" s="17" t="s">
        <v>125</v>
      </c>
      <c r="BM187" s="227" t="s">
        <v>230</v>
      </c>
    </row>
    <row r="188" s="2" customFormat="1">
      <c r="A188" s="38"/>
      <c r="B188" s="39"/>
      <c r="C188" s="40"/>
      <c r="D188" s="229" t="s">
        <v>127</v>
      </c>
      <c r="E188" s="40"/>
      <c r="F188" s="230" t="s">
        <v>231</v>
      </c>
      <c r="G188" s="40"/>
      <c r="H188" s="40"/>
      <c r="I188" s="231"/>
      <c r="J188" s="40"/>
      <c r="K188" s="40"/>
      <c r="L188" s="44"/>
      <c r="M188" s="232"/>
      <c r="N188" s="23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127</v>
      </c>
      <c r="AU188" s="17" t="s">
        <v>84</v>
      </c>
    </row>
    <row r="189" s="14" customFormat="1">
      <c r="A189" s="14"/>
      <c r="B189" s="245"/>
      <c r="C189" s="246"/>
      <c r="D189" s="229" t="s">
        <v>129</v>
      </c>
      <c r="E189" s="247" t="s">
        <v>1</v>
      </c>
      <c r="F189" s="248" t="s">
        <v>232</v>
      </c>
      <c r="G189" s="246"/>
      <c r="H189" s="247" t="s">
        <v>1</v>
      </c>
      <c r="I189" s="249"/>
      <c r="J189" s="246"/>
      <c r="K189" s="246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129</v>
      </c>
      <c r="AU189" s="254" t="s">
        <v>84</v>
      </c>
      <c r="AV189" s="14" t="s">
        <v>82</v>
      </c>
      <c r="AW189" s="14" t="s">
        <v>31</v>
      </c>
      <c r="AX189" s="14" t="s">
        <v>75</v>
      </c>
      <c r="AY189" s="254" t="s">
        <v>119</v>
      </c>
    </row>
    <row r="190" s="13" customFormat="1">
      <c r="A190" s="13"/>
      <c r="B190" s="234"/>
      <c r="C190" s="235"/>
      <c r="D190" s="229" t="s">
        <v>129</v>
      </c>
      <c r="E190" s="236" t="s">
        <v>1</v>
      </c>
      <c r="F190" s="237" t="s">
        <v>233</v>
      </c>
      <c r="G190" s="235"/>
      <c r="H190" s="238">
        <v>27.600000000000001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129</v>
      </c>
      <c r="AU190" s="244" t="s">
        <v>84</v>
      </c>
      <c r="AV190" s="13" t="s">
        <v>84</v>
      </c>
      <c r="AW190" s="13" t="s">
        <v>31</v>
      </c>
      <c r="AX190" s="13" t="s">
        <v>82</v>
      </c>
      <c r="AY190" s="244" t="s">
        <v>119</v>
      </c>
    </row>
    <row r="191" s="2" customFormat="1" ht="24.15" customHeight="1">
      <c r="A191" s="38"/>
      <c r="B191" s="39"/>
      <c r="C191" s="215" t="s">
        <v>234</v>
      </c>
      <c r="D191" s="215" t="s">
        <v>121</v>
      </c>
      <c r="E191" s="216" t="s">
        <v>235</v>
      </c>
      <c r="F191" s="217" t="s">
        <v>236</v>
      </c>
      <c r="G191" s="218" t="s">
        <v>237</v>
      </c>
      <c r="H191" s="219">
        <v>2</v>
      </c>
      <c r="I191" s="220"/>
      <c r="J191" s="221">
        <f>ROUND(I191*H191,2)</f>
        <v>0</v>
      </c>
      <c r="K191" s="222"/>
      <c r="L191" s="44"/>
      <c r="M191" s="223" t="s">
        <v>1</v>
      </c>
      <c r="N191" s="224" t="s">
        <v>40</v>
      </c>
      <c r="O191" s="91"/>
      <c r="P191" s="225">
        <f>O191*H191</f>
        <v>0</v>
      </c>
      <c r="Q191" s="225">
        <v>0.01281</v>
      </c>
      <c r="R191" s="225">
        <f>Q191*H191</f>
        <v>0.02562</v>
      </c>
      <c r="S191" s="225">
        <v>0</v>
      </c>
      <c r="T191" s="22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125</v>
      </c>
      <c r="AT191" s="227" t="s">
        <v>121</v>
      </c>
      <c r="AU191" s="227" t="s">
        <v>84</v>
      </c>
      <c r="AY191" s="17" t="s">
        <v>119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82</v>
      </c>
      <c r="BK191" s="228">
        <f>ROUND(I191*H191,2)</f>
        <v>0</v>
      </c>
      <c r="BL191" s="17" t="s">
        <v>125</v>
      </c>
      <c r="BM191" s="227" t="s">
        <v>238</v>
      </c>
    </row>
    <row r="192" s="2" customFormat="1">
      <c r="A192" s="38"/>
      <c r="B192" s="39"/>
      <c r="C192" s="40"/>
      <c r="D192" s="229" t="s">
        <v>127</v>
      </c>
      <c r="E192" s="40"/>
      <c r="F192" s="230" t="s">
        <v>239</v>
      </c>
      <c r="G192" s="40"/>
      <c r="H192" s="40"/>
      <c r="I192" s="231"/>
      <c r="J192" s="40"/>
      <c r="K192" s="40"/>
      <c r="L192" s="44"/>
      <c r="M192" s="232"/>
      <c r="N192" s="23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127</v>
      </c>
      <c r="AU192" s="17" t="s">
        <v>84</v>
      </c>
    </row>
    <row r="193" s="13" customFormat="1">
      <c r="A193" s="13"/>
      <c r="B193" s="234"/>
      <c r="C193" s="235"/>
      <c r="D193" s="229" t="s">
        <v>129</v>
      </c>
      <c r="E193" s="236" t="s">
        <v>1</v>
      </c>
      <c r="F193" s="237" t="s">
        <v>240</v>
      </c>
      <c r="G193" s="235"/>
      <c r="H193" s="238">
        <v>2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129</v>
      </c>
      <c r="AU193" s="244" t="s">
        <v>84</v>
      </c>
      <c r="AV193" s="13" t="s">
        <v>84</v>
      </c>
      <c r="AW193" s="13" t="s">
        <v>31</v>
      </c>
      <c r="AX193" s="13" t="s">
        <v>82</v>
      </c>
      <c r="AY193" s="244" t="s">
        <v>119</v>
      </c>
    </row>
    <row r="194" s="12" customFormat="1" ht="22.8" customHeight="1">
      <c r="A194" s="12"/>
      <c r="B194" s="199"/>
      <c r="C194" s="200"/>
      <c r="D194" s="201" t="s">
        <v>74</v>
      </c>
      <c r="E194" s="213" t="s">
        <v>135</v>
      </c>
      <c r="F194" s="213" t="s">
        <v>241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SUM(P195:P216)</f>
        <v>0</v>
      </c>
      <c r="Q194" s="207"/>
      <c r="R194" s="208">
        <f>SUM(R195:R216)</f>
        <v>1.0014441000000001</v>
      </c>
      <c r="S194" s="207"/>
      <c r="T194" s="209">
        <f>SUM(T195:T216)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82</v>
      </c>
      <c r="AT194" s="211" t="s">
        <v>74</v>
      </c>
      <c r="AU194" s="211" t="s">
        <v>82</v>
      </c>
      <c r="AY194" s="210" t="s">
        <v>119</v>
      </c>
      <c r="BK194" s="212">
        <f>SUM(BK195:BK216)</f>
        <v>0</v>
      </c>
    </row>
    <row r="195" s="2" customFormat="1" ht="24.15" customHeight="1">
      <c r="A195" s="38"/>
      <c r="B195" s="39"/>
      <c r="C195" s="215" t="s">
        <v>242</v>
      </c>
      <c r="D195" s="215" t="s">
        <v>121</v>
      </c>
      <c r="E195" s="216" t="s">
        <v>243</v>
      </c>
      <c r="F195" s="217" t="s">
        <v>244</v>
      </c>
      <c r="G195" s="218" t="s">
        <v>172</v>
      </c>
      <c r="H195" s="219">
        <v>26.701000000000001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40</v>
      </c>
      <c r="O195" s="91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125</v>
      </c>
      <c r="AT195" s="227" t="s">
        <v>121</v>
      </c>
      <c r="AU195" s="227" t="s">
        <v>84</v>
      </c>
      <c r="AY195" s="17" t="s">
        <v>119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82</v>
      </c>
      <c r="BK195" s="228">
        <f>ROUND(I195*H195,2)</f>
        <v>0</v>
      </c>
      <c r="BL195" s="17" t="s">
        <v>125</v>
      </c>
      <c r="BM195" s="227" t="s">
        <v>245</v>
      </c>
    </row>
    <row r="196" s="2" customFormat="1">
      <c r="A196" s="38"/>
      <c r="B196" s="39"/>
      <c r="C196" s="40"/>
      <c r="D196" s="229" t="s">
        <v>127</v>
      </c>
      <c r="E196" s="40"/>
      <c r="F196" s="230" t="s">
        <v>246</v>
      </c>
      <c r="G196" s="40"/>
      <c r="H196" s="40"/>
      <c r="I196" s="231"/>
      <c r="J196" s="40"/>
      <c r="K196" s="40"/>
      <c r="L196" s="44"/>
      <c r="M196" s="232"/>
      <c r="N196" s="23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127</v>
      </c>
      <c r="AU196" s="17" t="s">
        <v>84</v>
      </c>
    </row>
    <row r="197" s="13" customFormat="1">
      <c r="A197" s="13"/>
      <c r="B197" s="234"/>
      <c r="C197" s="235"/>
      <c r="D197" s="229" t="s">
        <v>129</v>
      </c>
      <c r="E197" s="236" t="s">
        <v>1</v>
      </c>
      <c r="F197" s="237" t="s">
        <v>247</v>
      </c>
      <c r="G197" s="235"/>
      <c r="H197" s="238">
        <v>10.313000000000001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129</v>
      </c>
      <c r="AU197" s="244" t="s">
        <v>84</v>
      </c>
      <c r="AV197" s="13" t="s">
        <v>84</v>
      </c>
      <c r="AW197" s="13" t="s">
        <v>31</v>
      </c>
      <c r="AX197" s="13" t="s">
        <v>75</v>
      </c>
      <c r="AY197" s="244" t="s">
        <v>119</v>
      </c>
    </row>
    <row r="198" s="13" customFormat="1">
      <c r="A198" s="13"/>
      <c r="B198" s="234"/>
      <c r="C198" s="235"/>
      <c r="D198" s="229" t="s">
        <v>129</v>
      </c>
      <c r="E198" s="236" t="s">
        <v>1</v>
      </c>
      <c r="F198" s="237" t="s">
        <v>248</v>
      </c>
      <c r="G198" s="235"/>
      <c r="H198" s="238">
        <v>8.8480000000000008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129</v>
      </c>
      <c r="AU198" s="244" t="s">
        <v>84</v>
      </c>
      <c r="AV198" s="13" t="s">
        <v>84</v>
      </c>
      <c r="AW198" s="13" t="s">
        <v>31</v>
      </c>
      <c r="AX198" s="13" t="s">
        <v>75</v>
      </c>
      <c r="AY198" s="244" t="s">
        <v>119</v>
      </c>
    </row>
    <row r="199" s="13" customFormat="1">
      <c r="A199" s="13"/>
      <c r="B199" s="234"/>
      <c r="C199" s="235"/>
      <c r="D199" s="229" t="s">
        <v>129</v>
      </c>
      <c r="E199" s="236" t="s">
        <v>1</v>
      </c>
      <c r="F199" s="237" t="s">
        <v>249</v>
      </c>
      <c r="G199" s="235"/>
      <c r="H199" s="238">
        <v>7.54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129</v>
      </c>
      <c r="AU199" s="244" t="s">
        <v>84</v>
      </c>
      <c r="AV199" s="13" t="s">
        <v>84</v>
      </c>
      <c r="AW199" s="13" t="s">
        <v>31</v>
      </c>
      <c r="AX199" s="13" t="s">
        <v>75</v>
      </c>
      <c r="AY199" s="244" t="s">
        <v>119</v>
      </c>
    </row>
    <row r="200" s="15" customFormat="1">
      <c r="A200" s="15"/>
      <c r="B200" s="255"/>
      <c r="C200" s="256"/>
      <c r="D200" s="229" t="s">
        <v>129</v>
      </c>
      <c r="E200" s="257" t="s">
        <v>1</v>
      </c>
      <c r="F200" s="258" t="s">
        <v>179</v>
      </c>
      <c r="G200" s="256"/>
      <c r="H200" s="259">
        <v>26.701000000000001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129</v>
      </c>
      <c r="AU200" s="265" t="s">
        <v>84</v>
      </c>
      <c r="AV200" s="15" t="s">
        <v>125</v>
      </c>
      <c r="AW200" s="15" t="s">
        <v>31</v>
      </c>
      <c r="AX200" s="15" t="s">
        <v>82</v>
      </c>
      <c r="AY200" s="265" t="s">
        <v>119</v>
      </c>
    </row>
    <row r="201" s="2" customFormat="1" ht="21.75" customHeight="1">
      <c r="A201" s="38"/>
      <c r="B201" s="39"/>
      <c r="C201" s="215" t="s">
        <v>250</v>
      </c>
      <c r="D201" s="215" t="s">
        <v>121</v>
      </c>
      <c r="E201" s="216" t="s">
        <v>251</v>
      </c>
      <c r="F201" s="217" t="s">
        <v>252</v>
      </c>
      <c r="G201" s="218" t="s">
        <v>124</v>
      </c>
      <c r="H201" s="219">
        <v>43.700000000000003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40</v>
      </c>
      <c r="O201" s="91"/>
      <c r="P201" s="225">
        <f>O201*H201</f>
        <v>0</v>
      </c>
      <c r="Q201" s="225">
        <v>0.00726</v>
      </c>
      <c r="R201" s="225">
        <f>Q201*H201</f>
        <v>0.31726200000000004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125</v>
      </c>
      <c r="AT201" s="227" t="s">
        <v>121</v>
      </c>
      <c r="AU201" s="227" t="s">
        <v>84</v>
      </c>
      <c r="AY201" s="17" t="s">
        <v>119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82</v>
      </c>
      <c r="BK201" s="228">
        <f>ROUND(I201*H201,2)</f>
        <v>0</v>
      </c>
      <c r="BL201" s="17" t="s">
        <v>125</v>
      </c>
      <c r="BM201" s="227" t="s">
        <v>253</v>
      </c>
    </row>
    <row r="202" s="2" customFormat="1">
      <c r="A202" s="38"/>
      <c r="B202" s="39"/>
      <c r="C202" s="40"/>
      <c r="D202" s="229" t="s">
        <v>127</v>
      </c>
      <c r="E202" s="40"/>
      <c r="F202" s="230" t="s">
        <v>254</v>
      </c>
      <c r="G202" s="40"/>
      <c r="H202" s="40"/>
      <c r="I202" s="231"/>
      <c r="J202" s="40"/>
      <c r="K202" s="40"/>
      <c r="L202" s="44"/>
      <c r="M202" s="232"/>
      <c r="N202" s="23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127</v>
      </c>
      <c r="AU202" s="17" t="s">
        <v>84</v>
      </c>
    </row>
    <row r="203" s="13" customFormat="1">
      <c r="A203" s="13"/>
      <c r="B203" s="234"/>
      <c r="C203" s="235"/>
      <c r="D203" s="229" t="s">
        <v>129</v>
      </c>
      <c r="E203" s="236" t="s">
        <v>1</v>
      </c>
      <c r="F203" s="237" t="s">
        <v>255</v>
      </c>
      <c r="G203" s="235"/>
      <c r="H203" s="238">
        <v>27.84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129</v>
      </c>
      <c r="AU203" s="244" t="s">
        <v>84</v>
      </c>
      <c r="AV203" s="13" t="s">
        <v>84</v>
      </c>
      <c r="AW203" s="13" t="s">
        <v>31</v>
      </c>
      <c r="AX203" s="13" t="s">
        <v>75</v>
      </c>
      <c r="AY203" s="244" t="s">
        <v>119</v>
      </c>
    </row>
    <row r="204" s="13" customFormat="1">
      <c r="A204" s="13"/>
      <c r="B204" s="234"/>
      <c r="C204" s="235"/>
      <c r="D204" s="229" t="s">
        <v>129</v>
      </c>
      <c r="E204" s="236" t="s">
        <v>1</v>
      </c>
      <c r="F204" s="237" t="s">
        <v>256</v>
      </c>
      <c r="G204" s="235"/>
      <c r="H204" s="238">
        <v>15.859999999999999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129</v>
      </c>
      <c r="AU204" s="244" t="s">
        <v>84</v>
      </c>
      <c r="AV204" s="13" t="s">
        <v>84</v>
      </c>
      <c r="AW204" s="13" t="s">
        <v>31</v>
      </c>
      <c r="AX204" s="13" t="s">
        <v>75</v>
      </c>
      <c r="AY204" s="244" t="s">
        <v>119</v>
      </c>
    </row>
    <row r="205" s="15" customFormat="1">
      <c r="A205" s="15"/>
      <c r="B205" s="255"/>
      <c r="C205" s="256"/>
      <c r="D205" s="229" t="s">
        <v>129</v>
      </c>
      <c r="E205" s="257" t="s">
        <v>1</v>
      </c>
      <c r="F205" s="258" t="s">
        <v>179</v>
      </c>
      <c r="G205" s="256"/>
      <c r="H205" s="259">
        <v>43.700000000000003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5" t="s">
        <v>129</v>
      </c>
      <c r="AU205" s="265" t="s">
        <v>84</v>
      </c>
      <c r="AV205" s="15" t="s">
        <v>125</v>
      </c>
      <c r="AW205" s="15" t="s">
        <v>31</v>
      </c>
      <c r="AX205" s="15" t="s">
        <v>82</v>
      </c>
      <c r="AY205" s="265" t="s">
        <v>119</v>
      </c>
    </row>
    <row r="206" s="2" customFormat="1" ht="21.75" customHeight="1">
      <c r="A206" s="38"/>
      <c r="B206" s="39"/>
      <c r="C206" s="215" t="s">
        <v>257</v>
      </c>
      <c r="D206" s="215" t="s">
        <v>121</v>
      </c>
      <c r="E206" s="216" t="s">
        <v>258</v>
      </c>
      <c r="F206" s="217" t="s">
        <v>259</v>
      </c>
      <c r="G206" s="218" t="s">
        <v>124</v>
      </c>
      <c r="H206" s="219">
        <v>43.700000000000003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40</v>
      </c>
      <c r="O206" s="91"/>
      <c r="P206" s="225">
        <f>O206*H206</f>
        <v>0</v>
      </c>
      <c r="Q206" s="225">
        <v>0.00085999999999999998</v>
      </c>
      <c r="R206" s="225">
        <f>Q206*H206</f>
        <v>0.037582000000000004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125</v>
      </c>
      <c r="AT206" s="227" t="s">
        <v>121</v>
      </c>
      <c r="AU206" s="227" t="s">
        <v>84</v>
      </c>
      <c r="AY206" s="17" t="s">
        <v>119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82</v>
      </c>
      <c r="BK206" s="228">
        <f>ROUND(I206*H206,2)</f>
        <v>0</v>
      </c>
      <c r="BL206" s="17" t="s">
        <v>125</v>
      </c>
      <c r="BM206" s="227" t="s">
        <v>260</v>
      </c>
    </row>
    <row r="207" s="2" customFormat="1">
      <c r="A207" s="38"/>
      <c r="B207" s="39"/>
      <c r="C207" s="40"/>
      <c r="D207" s="229" t="s">
        <v>127</v>
      </c>
      <c r="E207" s="40"/>
      <c r="F207" s="230" t="s">
        <v>261</v>
      </c>
      <c r="G207" s="40"/>
      <c r="H207" s="40"/>
      <c r="I207" s="231"/>
      <c r="J207" s="40"/>
      <c r="K207" s="40"/>
      <c r="L207" s="44"/>
      <c r="M207" s="232"/>
      <c r="N207" s="23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127</v>
      </c>
      <c r="AU207" s="17" t="s">
        <v>84</v>
      </c>
    </row>
    <row r="208" s="13" customFormat="1">
      <c r="A208" s="13"/>
      <c r="B208" s="234"/>
      <c r="C208" s="235"/>
      <c r="D208" s="229" t="s">
        <v>129</v>
      </c>
      <c r="E208" s="236" t="s">
        <v>1</v>
      </c>
      <c r="F208" s="237" t="s">
        <v>255</v>
      </c>
      <c r="G208" s="235"/>
      <c r="H208" s="238">
        <v>27.84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129</v>
      </c>
      <c r="AU208" s="244" t="s">
        <v>84</v>
      </c>
      <c r="AV208" s="13" t="s">
        <v>84</v>
      </c>
      <c r="AW208" s="13" t="s">
        <v>31</v>
      </c>
      <c r="AX208" s="13" t="s">
        <v>75</v>
      </c>
      <c r="AY208" s="244" t="s">
        <v>119</v>
      </c>
    </row>
    <row r="209" s="13" customFormat="1">
      <c r="A209" s="13"/>
      <c r="B209" s="234"/>
      <c r="C209" s="235"/>
      <c r="D209" s="229" t="s">
        <v>129</v>
      </c>
      <c r="E209" s="236" t="s">
        <v>1</v>
      </c>
      <c r="F209" s="237" t="s">
        <v>262</v>
      </c>
      <c r="G209" s="235"/>
      <c r="H209" s="238">
        <v>15.859999999999999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129</v>
      </c>
      <c r="AU209" s="244" t="s">
        <v>84</v>
      </c>
      <c r="AV209" s="13" t="s">
        <v>84</v>
      </c>
      <c r="AW209" s="13" t="s">
        <v>31</v>
      </c>
      <c r="AX209" s="13" t="s">
        <v>75</v>
      </c>
      <c r="AY209" s="244" t="s">
        <v>119</v>
      </c>
    </row>
    <row r="210" s="15" customFormat="1">
      <c r="A210" s="15"/>
      <c r="B210" s="255"/>
      <c r="C210" s="256"/>
      <c r="D210" s="229" t="s">
        <v>129</v>
      </c>
      <c r="E210" s="257" t="s">
        <v>1</v>
      </c>
      <c r="F210" s="258" t="s">
        <v>179</v>
      </c>
      <c r="G210" s="256"/>
      <c r="H210" s="259">
        <v>43.700000000000003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129</v>
      </c>
      <c r="AU210" s="265" t="s">
        <v>84</v>
      </c>
      <c r="AV210" s="15" t="s">
        <v>125</v>
      </c>
      <c r="AW210" s="15" t="s">
        <v>31</v>
      </c>
      <c r="AX210" s="15" t="s">
        <v>82</v>
      </c>
      <c r="AY210" s="265" t="s">
        <v>119</v>
      </c>
    </row>
    <row r="211" s="2" customFormat="1" ht="24.15" customHeight="1">
      <c r="A211" s="38"/>
      <c r="B211" s="39"/>
      <c r="C211" s="215" t="s">
        <v>7</v>
      </c>
      <c r="D211" s="215" t="s">
        <v>121</v>
      </c>
      <c r="E211" s="216" t="s">
        <v>263</v>
      </c>
      <c r="F211" s="217" t="s">
        <v>264</v>
      </c>
      <c r="G211" s="218" t="s">
        <v>203</v>
      </c>
      <c r="H211" s="219">
        <v>0.622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40</v>
      </c>
      <c r="O211" s="91"/>
      <c r="P211" s="225">
        <f>O211*H211</f>
        <v>0</v>
      </c>
      <c r="Q211" s="225">
        <v>1.03955</v>
      </c>
      <c r="R211" s="225">
        <f>Q211*H211</f>
        <v>0.64660010000000001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125</v>
      </c>
      <c r="AT211" s="227" t="s">
        <v>121</v>
      </c>
      <c r="AU211" s="227" t="s">
        <v>84</v>
      </c>
      <c r="AY211" s="17" t="s">
        <v>119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82</v>
      </c>
      <c r="BK211" s="228">
        <f>ROUND(I211*H211,2)</f>
        <v>0</v>
      </c>
      <c r="BL211" s="17" t="s">
        <v>125</v>
      </c>
      <c r="BM211" s="227" t="s">
        <v>265</v>
      </c>
    </row>
    <row r="212" s="2" customFormat="1">
      <c r="A212" s="38"/>
      <c r="B212" s="39"/>
      <c r="C212" s="40"/>
      <c r="D212" s="229" t="s">
        <v>127</v>
      </c>
      <c r="E212" s="40"/>
      <c r="F212" s="230" t="s">
        <v>266</v>
      </c>
      <c r="G212" s="40"/>
      <c r="H212" s="40"/>
      <c r="I212" s="231"/>
      <c r="J212" s="40"/>
      <c r="K212" s="40"/>
      <c r="L212" s="44"/>
      <c r="M212" s="232"/>
      <c r="N212" s="23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127</v>
      </c>
      <c r="AU212" s="17" t="s">
        <v>84</v>
      </c>
    </row>
    <row r="213" s="14" customFormat="1">
      <c r="A213" s="14"/>
      <c r="B213" s="245"/>
      <c r="C213" s="246"/>
      <c r="D213" s="229" t="s">
        <v>129</v>
      </c>
      <c r="E213" s="247" t="s">
        <v>1</v>
      </c>
      <c r="F213" s="248" t="s">
        <v>267</v>
      </c>
      <c r="G213" s="246"/>
      <c r="H213" s="247" t="s">
        <v>1</v>
      </c>
      <c r="I213" s="249"/>
      <c r="J213" s="246"/>
      <c r="K213" s="246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129</v>
      </c>
      <c r="AU213" s="254" t="s">
        <v>84</v>
      </c>
      <c r="AV213" s="14" t="s">
        <v>82</v>
      </c>
      <c r="AW213" s="14" t="s">
        <v>31</v>
      </c>
      <c r="AX213" s="14" t="s">
        <v>75</v>
      </c>
      <c r="AY213" s="254" t="s">
        <v>119</v>
      </c>
    </row>
    <row r="214" s="13" customFormat="1">
      <c r="A214" s="13"/>
      <c r="B214" s="234"/>
      <c r="C214" s="235"/>
      <c r="D214" s="229" t="s">
        <v>129</v>
      </c>
      <c r="E214" s="236" t="s">
        <v>1</v>
      </c>
      <c r="F214" s="237" t="s">
        <v>268</v>
      </c>
      <c r="G214" s="235"/>
      <c r="H214" s="238">
        <v>0.27300000000000002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129</v>
      </c>
      <c r="AU214" s="244" t="s">
        <v>84</v>
      </c>
      <c r="AV214" s="13" t="s">
        <v>84</v>
      </c>
      <c r="AW214" s="13" t="s">
        <v>31</v>
      </c>
      <c r="AX214" s="13" t="s">
        <v>75</v>
      </c>
      <c r="AY214" s="244" t="s">
        <v>119</v>
      </c>
    </row>
    <row r="215" s="13" customFormat="1">
      <c r="A215" s="13"/>
      <c r="B215" s="234"/>
      <c r="C215" s="235"/>
      <c r="D215" s="229" t="s">
        <v>129</v>
      </c>
      <c r="E215" s="236" t="s">
        <v>1</v>
      </c>
      <c r="F215" s="237" t="s">
        <v>269</v>
      </c>
      <c r="G215" s="235"/>
      <c r="H215" s="238">
        <v>0.34899999999999998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129</v>
      </c>
      <c r="AU215" s="244" t="s">
        <v>84</v>
      </c>
      <c r="AV215" s="13" t="s">
        <v>84</v>
      </c>
      <c r="AW215" s="13" t="s">
        <v>31</v>
      </c>
      <c r="AX215" s="13" t="s">
        <v>75</v>
      </c>
      <c r="AY215" s="244" t="s">
        <v>119</v>
      </c>
    </row>
    <row r="216" s="15" customFormat="1">
      <c r="A216" s="15"/>
      <c r="B216" s="255"/>
      <c r="C216" s="256"/>
      <c r="D216" s="229" t="s">
        <v>129</v>
      </c>
      <c r="E216" s="257" t="s">
        <v>1</v>
      </c>
      <c r="F216" s="258" t="s">
        <v>179</v>
      </c>
      <c r="G216" s="256"/>
      <c r="H216" s="259">
        <v>0.622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129</v>
      </c>
      <c r="AU216" s="265" t="s">
        <v>84</v>
      </c>
      <c r="AV216" s="15" t="s">
        <v>125</v>
      </c>
      <c r="AW216" s="15" t="s">
        <v>31</v>
      </c>
      <c r="AX216" s="15" t="s">
        <v>82</v>
      </c>
      <c r="AY216" s="265" t="s">
        <v>119</v>
      </c>
    </row>
    <row r="217" s="12" customFormat="1" ht="22.8" customHeight="1">
      <c r="A217" s="12"/>
      <c r="B217" s="199"/>
      <c r="C217" s="200"/>
      <c r="D217" s="201" t="s">
        <v>74</v>
      </c>
      <c r="E217" s="213" t="s">
        <v>125</v>
      </c>
      <c r="F217" s="213" t="s">
        <v>270</v>
      </c>
      <c r="G217" s="200"/>
      <c r="H217" s="200"/>
      <c r="I217" s="203"/>
      <c r="J217" s="214">
        <f>BK217</f>
        <v>0</v>
      </c>
      <c r="K217" s="200"/>
      <c r="L217" s="205"/>
      <c r="M217" s="206"/>
      <c r="N217" s="207"/>
      <c r="O217" s="207"/>
      <c r="P217" s="208">
        <f>SUM(P218:P261)</f>
        <v>0</v>
      </c>
      <c r="Q217" s="207"/>
      <c r="R217" s="208">
        <f>SUM(R218:R261)</f>
        <v>140.43025979999999</v>
      </c>
      <c r="S217" s="207"/>
      <c r="T217" s="209">
        <f>SUM(T218:T261)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0" t="s">
        <v>82</v>
      </c>
      <c r="AT217" s="211" t="s">
        <v>74</v>
      </c>
      <c r="AU217" s="211" t="s">
        <v>82</v>
      </c>
      <c r="AY217" s="210" t="s">
        <v>119</v>
      </c>
      <c r="BK217" s="212">
        <f>SUM(BK218:BK261)</f>
        <v>0</v>
      </c>
    </row>
    <row r="218" s="2" customFormat="1" ht="21.75" customHeight="1">
      <c r="A218" s="38"/>
      <c r="B218" s="39"/>
      <c r="C218" s="215" t="s">
        <v>271</v>
      </c>
      <c r="D218" s="215" t="s">
        <v>121</v>
      </c>
      <c r="E218" s="216" t="s">
        <v>272</v>
      </c>
      <c r="F218" s="217" t="s">
        <v>273</v>
      </c>
      <c r="G218" s="218" t="s">
        <v>124</v>
      </c>
      <c r="H218" s="219">
        <v>87.045000000000002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40</v>
      </c>
      <c r="O218" s="91"/>
      <c r="P218" s="225">
        <f>O218*H218</f>
        <v>0</v>
      </c>
      <c r="Q218" s="225">
        <v>0.21251999999999999</v>
      </c>
      <c r="R218" s="225">
        <f>Q218*H218</f>
        <v>18.4988034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125</v>
      </c>
      <c r="AT218" s="227" t="s">
        <v>121</v>
      </c>
      <c r="AU218" s="227" t="s">
        <v>84</v>
      </c>
      <c r="AY218" s="17" t="s">
        <v>119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82</v>
      </c>
      <c r="BK218" s="228">
        <f>ROUND(I218*H218,2)</f>
        <v>0</v>
      </c>
      <c r="BL218" s="17" t="s">
        <v>125</v>
      </c>
      <c r="BM218" s="227" t="s">
        <v>274</v>
      </c>
    </row>
    <row r="219" s="2" customFormat="1">
      <c r="A219" s="38"/>
      <c r="B219" s="39"/>
      <c r="C219" s="40"/>
      <c r="D219" s="229" t="s">
        <v>127</v>
      </c>
      <c r="E219" s="40"/>
      <c r="F219" s="230" t="s">
        <v>275</v>
      </c>
      <c r="G219" s="40"/>
      <c r="H219" s="40"/>
      <c r="I219" s="231"/>
      <c r="J219" s="40"/>
      <c r="K219" s="40"/>
      <c r="L219" s="44"/>
      <c r="M219" s="232"/>
      <c r="N219" s="23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127</v>
      </c>
      <c r="AU219" s="17" t="s">
        <v>84</v>
      </c>
    </row>
    <row r="220" s="14" customFormat="1">
      <c r="A220" s="14"/>
      <c r="B220" s="245"/>
      <c r="C220" s="246"/>
      <c r="D220" s="229" t="s">
        <v>129</v>
      </c>
      <c r="E220" s="247" t="s">
        <v>1</v>
      </c>
      <c r="F220" s="248" t="s">
        <v>276</v>
      </c>
      <c r="G220" s="246"/>
      <c r="H220" s="247" t="s">
        <v>1</v>
      </c>
      <c r="I220" s="249"/>
      <c r="J220" s="246"/>
      <c r="K220" s="246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129</v>
      </c>
      <c r="AU220" s="254" t="s">
        <v>84</v>
      </c>
      <c r="AV220" s="14" t="s">
        <v>82</v>
      </c>
      <c r="AW220" s="14" t="s">
        <v>31</v>
      </c>
      <c r="AX220" s="14" t="s">
        <v>75</v>
      </c>
      <c r="AY220" s="254" t="s">
        <v>119</v>
      </c>
    </row>
    <row r="221" s="13" customFormat="1">
      <c r="A221" s="13"/>
      <c r="B221" s="234"/>
      <c r="C221" s="235"/>
      <c r="D221" s="229" t="s">
        <v>129</v>
      </c>
      <c r="E221" s="236" t="s">
        <v>1</v>
      </c>
      <c r="F221" s="237" t="s">
        <v>277</v>
      </c>
      <c r="G221" s="235"/>
      <c r="H221" s="238">
        <v>45.600000000000001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129</v>
      </c>
      <c r="AU221" s="244" t="s">
        <v>84</v>
      </c>
      <c r="AV221" s="13" t="s">
        <v>84</v>
      </c>
      <c r="AW221" s="13" t="s">
        <v>31</v>
      </c>
      <c r="AX221" s="13" t="s">
        <v>75</v>
      </c>
      <c r="AY221" s="244" t="s">
        <v>119</v>
      </c>
    </row>
    <row r="222" s="13" customFormat="1">
      <c r="A222" s="13"/>
      <c r="B222" s="234"/>
      <c r="C222" s="235"/>
      <c r="D222" s="229" t="s">
        <v>129</v>
      </c>
      <c r="E222" s="236" t="s">
        <v>1</v>
      </c>
      <c r="F222" s="237" t="s">
        <v>278</v>
      </c>
      <c r="G222" s="235"/>
      <c r="H222" s="238">
        <v>7.4100000000000001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129</v>
      </c>
      <c r="AU222" s="244" t="s">
        <v>84</v>
      </c>
      <c r="AV222" s="13" t="s">
        <v>84</v>
      </c>
      <c r="AW222" s="13" t="s">
        <v>31</v>
      </c>
      <c r="AX222" s="13" t="s">
        <v>75</v>
      </c>
      <c r="AY222" s="244" t="s">
        <v>119</v>
      </c>
    </row>
    <row r="223" s="13" customFormat="1">
      <c r="A223" s="13"/>
      <c r="B223" s="234"/>
      <c r="C223" s="235"/>
      <c r="D223" s="229" t="s">
        <v>129</v>
      </c>
      <c r="E223" s="236" t="s">
        <v>1</v>
      </c>
      <c r="F223" s="237" t="s">
        <v>279</v>
      </c>
      <c r="G223" s="235"/>
      <c r="H223" s="238">
        <v>6.4349999999999996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129</v>
      </c>
      <c r="AU223" s="244" t="s">
        <v>84</v>
      </c>
      <c r="AV223" s="13" t="s">
        <v>84</v>
      </c>
      <c r="AW223" s="13" t="s">
        <v>31</v>
      </c>
      <c r="AX223" s="13" t="s">
        <v>75</v>
      </c>
      <c r="AY223" s="244" t="s">
        <v>119</v>
      </c>
    </row>
    <row r="224" s="13" customFormat="1">
      <c r="A224" s="13"/>
      <c r="B224" s="234"/>
      <c r="C224" s="235"/>
      <c r="D224" s="229" t="s">
        <v>129</v>
      </c>
      <c r="E224" s="236" t="s">
        <v>1</v>
      </c>
      <c r="F224" s="237" t="s">
        <v>280</v>
      </c>
      <c r="G224" s="235"/>
      <c r="H224" s="238">
        <v>27.600000000000001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129</v>
      </c>
      <c r="AU224" s="244" t="s">
        <v>84</v>
      </c>
      <c r="AV224" s="13" t="s">
        <v>84</v>
      </c>
      <c r="AW224" s="13" t="s">
        <v>31</v>
      </c>
      <c r="AX224" s="13" t="s">
        <v>75</v>
      </c>
      <c r="AY224" s="244" t="s">
        <v>119</v>
      </c>
    </row>
    <row r="225" s="15" customFormat="1">
      <c r="A225" s="15"/>
      <c r="B225" s="255"/>
      <c r="C225" s="256"/>
      <c r="D225" s="229" t="s">
        <v>129</v>
      </c>
      <c r="E225" s="257" t="s">
        <v>1</v>
      </c>
      <c r="F225" s="258" t="s">
        <v>179</v>
      </c>
      <c r="G225" s="256"/>
      <c r="H225" s="259">
        <v>87.045000000000002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129</v>
      </c>
      <c r="AU225" s="265" t="s">
        <v>84</v>
      </c>
      <c r="AV225" s="15" t="s">
        <v>125</v>
      </c>
      <c r="AW225" s="15" t="s">
        <v>31</v>
      </c>
      <c r="AX225" s="15" t="s">
        <v>82</v>
      </c>
      <c r="AY225" s="265" t="s">
        <v>119</v>
      </c>
    </row>
    <row r="226" s="2" customFormat="1" ht="24.15" customHeight="1">
      <c r="A226" s="38"/>
      <c r="B226" s="39"/>
      <c r="C226" s="215" t="s">
        <v>281</v>
      </c>
      <c r="D226" s="215" t="s">
        <v>121</v>
      </c>
      <c r="E226" s="216" t="s">
        <v>282</v>
      </c>
      <c r="F226" s="217" t="s">
        <v>283</v>
      </c>
      <c r="G226" s="218" t="s">
        <v>172</v>
      </c>
      <c r="H226" s="219">
        <v>5.0460000000000003</v>
      </c>
      <c r="I226" s="220"/>
      <c r="J226" s="221">
        <f>ROUND(I226*H226,2)</f>
        <v>0</v>
      </c>
      <c r="K226" s="222"/>
      <c r="L226" s="44"/>
      <c r="M226" s="223" t="s">
        <v>1</v>
      </c>
      <c r="N226" s="224" t="s">
        <v>40</v>
      </c>
      <c r="O226" s="91"/>
      <c r="P226" s="225">
        <f>O226*H226</f>
        <v>0</v>
      </c>
      <c r="Q226" s="225">
        <v>2.0032199999999998</v>
      </c>
      <c r="R226" s="225">
        <f>Q226*H226</f>
        <v>10.108248119999999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125</v>
      </c>
      <c r="AT226" s="227" t="s">
        <v>121</v>
      </c>
      <c r="AU226" s="227" t="s">
        <v>84</v>
      </c>
      <c r="AY226" s="17" t="s">
        <v>119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82</v>
      </c>
      <c r="BK226" s="228">
        <f>ROUND(I226*H226,2)</f>
        <v>0</v>
      </c>
      <c r="BL226" s="17" t="s">
        <v>125</v>
      </c>
      <c r="BM226" s="227" t="s">
        <v>284</v>
      </c>
    </row>
    <row r="227" s="2" customFormat="1">
      <c r="A227" s="38"/>
      <c r="B227" s="39"/>
      <c r="C227" s="40"/>
      <c r="D227" s="229" t="s">
        <v>127</v>
      </c>
      <c r="E227" s="40"/>
      <c r="F227" s="230" t="s">
        <v>285</v>
      </c>
      <c r="G227" s="40"/>
      <c r="H227" s="40"/>
      <c r="I227" s="231"/>
      <c r="J227" s="40"/>
      <c r="K227" s="40"/>
      <c r="L227" s="44"/>
      <c r="M227" s="232"/>
      <c r="N227" s="23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127</v>
      </c>
      <c r="AU227" s="17" t="s">
        <v>84</v>
      </c>
    </row>
    <row r="228" s="14" customFormat="1">
      <c r="A228" s="14"/>
      <c r="B228" s="245"/>
      <c r="C228" s="246"/>
      <c r="D228" s="229" t="s">
        <v>129</v>
      </c>
      <c r="E228" s="247" t="s">
        <v>1</v>
      </c>
      <c r="F228" s="248" t="s">
        <v>286</v>
      </c>
      <c r="G228" s="246"/>
      <c r="H228" s="247" t="s">
        <v>1</v>
      </c>
      <c r="I228" s="249"/>
      <c r="J228" s="246"/>
      <c r="K228" s="246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129</v>
      </c>
      <c r="AU228" s="254" t="s">
        <v>84</v>
      </c>
      <c r="AV228" s="14" t="s">
        <v>82</v>
      </c>
      <c r="AW228" s="14" t="s">
        <v>31</v>
      </c>
      <c r="AX228" s="14" t="s">
        <v>75</v>
      </c>
      <c r="AY228" s="254" t="s">
        <v>119</v>
      </c>
    </row>
    <row r="229" s="13" customFormat="1">
      <c r="A229" s="13"/>
      <c r="B229" s="234"/>
      <c r="C229" s="235"/>
      <c r="D229" s="229" t="s">
        <v>129</v>
      </c>
      <c r="E229" s="236" t="s">
        <v>1</v>
      </c>
      <c r="F229" s="237" t="s">
        <v>287</v>
      </c>
      <c r="G229" s="235"/>
      <c r="H229" s="238">
        <v>2.6459999999999999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129</v>
      </c>
      <c r="AU229" s="244" t="s">
        <v>84</v>
      </c>
      <c r="AV229" s="13" t="s">
        <v>84</v>
      </c>
      <c r="AW229" s="13" t="s">
        <v>31</v>
      </c>
      <c r="AX229" s="13" t="s">
        <v>75</v>
      </c>
      <c r="AY229" s="244" t="s">
        <v>119</v>
      </c>
    </row>
    <row r="230" s="14" customFormat="1">
      <c r="A230" s="14"/>
      <c r="B230" s="245"/>
      <c r="C230" s="246"/>
      <c r="D230" s="229" t="s">
        <v>129</v>
      </c>
      <c r="E230" s="247" t="s">
        <v>1</v>
      </c>
      <c r="F230" s="248" t="s">
        <v>288</v>
      </c>
      <c r="G230" s="246"/>
      <c r="H230" s="247" t="s">
        <v>1</v>
      </c>
      <c r="I230" s="249"/>
      <c r="J230" s="246"/>
      <c r="K230" s="246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129</v>
      </c>
      <c r="AU230" s="254" t="s">
        <v>84</v>
      </c>
      <c r="AV230" s="14" t="s">
        <v>82</v>
      </c>
      <c r="AW230" s="14" t="s">
        <v>31</v>
      </c>
      <c r="AX230" s="14" t="s">
        <v>75</v>
      </c>
      <c r="AY230" s="254" t="s">
        <v>119</v>
      </c>
    </row>
    <row r="231" s="13" customFormat="1">
      <c r="A231" s="13"/>
      <c r="B231" s="234"/>
      <c r="C231" s="235"/>
      <c r="D231" s="229" t="s">
        <v>129</v>
      </c>
      <c r="E231" s="236" t="s">
        <v>1</v>
      </c>
      <c r="F231" s="237" t="s">
        <v>289</v>
      </c>
      <c r="G231" s="235"/>
      <c r="H231" s="238">
        <v>2.3999999999999999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129</v>
      </c>
      <c r="AU231" s="244" t="s">
        <v>84</v>
      </c>
      <c r="AV231" s="13" t="s">
        <v>84</v>
      </c>
      <c r="AW231" s="13" t="s">
        <v>31</v>
      </c>
      <c r="AX231" s="13" t="s">
        <v>75</v>
      </c>
      <c r="AY231" s="244" t="s">
        <v>119</v>
      </c>
    </row>
    <row r="232" s="15" customFormat="1">
      <c r="A232" s="15"/>
      <c r="B232" s="255"/>
      <c r="C232" s="256"/>
      <c r="D232" s="229" t="s">
        <v>129</v>
      </c>
      <c r="E232" s="257" t="s">
        <v>1</v>
      </c>
      <c r="F232" s="258" t="s">
        <v>179</v>
      </c>
      <c r="G232" s="256"/>
      <c r="H232" s="259">
        <v>5.0460000000000003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129</v>
      </c>
      <c r="AU232" s="265" t="s">
        <v>84</v>
      </c>
      <c r="AV232" s="15" t="s">
        <v>125</v>
      </c>
      <c r="AW232" s="15" t="s">
        <v>31</v>
      </c>
      <c r="AX232" s="15" t="s">
        <v>82</v>
      </c>
      <c r="AY232" s="265" t="s">
        <v>119</v>
      </c>
    </row>
    <row r="233" s="2" customFormat="1" ht="33" customHeight="1">
      <c r="A233" s="38"/>
      <c r="B233" s="39"/>
      <c r="C233" s="215" t="s">
        <v>290</v>
      </c>
      <c r="D233" s="215" t="s">
        <v>121</v>
      </c>
      <c r="E233" s="216" t="s">
        <v>291</v>
      </c>
      <c r="F233" s="217" t="s">
        <v>292</v>
      </c>
      <c r="G233" s="218" t="s">
        <v>172</v>
      </c>
      <c r="H233" s="219">
        <v>11.773999999999999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40</v>
      </c>
      <c r="O233" s="91"/>
      <c r="P233" s="225">
        <f>O233*H233</f>
        <v>0</v>
      </c>
      <c r="Q233" s="225">
        <v>2.0032199999999998</v>
      </c>
      <c r="R233" s="225">
        <f>Q233*H233</f>
        <v>23.585912279999995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125</v>
      </c>
      <c r="AT233" s="227" t="s">
        <v>121</v>
      </c>
      <c r="AU233" s="227" t="s">
        <v>84</v>
      </c>
      <c r="AY233" s="17" t="s">
        <v>119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82</v>
      </c>
      <c r="BK233" s="228">
        <f>ROUND(I233*H233,2)</f>
        <v>0</v>
      </c>
      <c r="BL233" s="17" t="s">
        <v>125</v>
      </c>
      <c r="BM233" s="227" t="s">
        <v>293</v>
      </c>
    </row>
    <row r="234" s="2" customFormat="1">
      <c r="A234" s="38"/>
      <c r="B234" s="39"/>
      <c r="C234" s="40"/>
      <c r="D234" s="229" t="s">
        <v>127</v>
      </c>
      <c r="E234" s="40"/>
      <c r="F234" s="230" t="s">
        <v>294</v>
      </c>
      <c r="G234" s="40"/>
      <c r="H234" s="40"/>
      <c r="I234" s="231"/>
      <c r="J234" s="40"/>
      <c r="K234" s="40"/>
      <c r="L234" s="44"/>
      <c r="M234" s="232"/>
      <c r="N234" s="23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127</v>
      </c>
      <c r="AU234" s="17" t="s">
        <v>84</v>
      </c>
    </row>
    <row r="235" s="14" customFormat="1">
      <c r="A235" s="14"/>
      <c r="B235" s="245"/>
      <c r="C235" s="246"/>
      <c r="D235" s="229" t="s">
        <v>129</v>
      </c>
      <c r="E235" s="247" t="s">
        <v>1</v>
      </c>
      <c r="F235" s="248" t="s">
        <v>295</v>
      </c>
      <c r="G235" s="246"/>
      <c r="H235" s="247" t="s">
        <v>1</v>
      </c>
      <c r="I235" s="249"/>
      <c r="J235" s="246"/>
      <c r="K235" s="246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129</v>
      </c>
      <c r="AU235" s="254" t="s">
        <v>84</v>
      </c>
      <c r="AV235" s="14" t="s">
        <v>82</v>
      </c>
      <c r="AW235" s="14" t="s">
        <v>31</v>
      </c>
      <c r="AX235" s="14" t="s">
        <v>75</v>
      </c>
      <c r="AY235" s="254" t="s">
        <v>119</v>
      </c>
    </row>
    <row r="236" s="14" customFormat="1">
      <c r="A236" s="14"/>
      <c r="B236" s="245"/>
      <c r="C236" s="246"/>
      <c r="D236" s="229" t="s">
        <v>129</v>
      </c>
      <c r="E236" s="247" t="s">
        <v>1</v>
      </c>
      <c r="F236" s="248" t="s">
        <v>296</v>
      </c>
      <c r="G236" s="246"/>
      <c r="H236" s="247" t="s">
        <v>1</v>
      </c>
      <c r="I236" s="249"/>
      <c r="J236" s="246"/>
      <c r="K236" s="246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129</v>
      </c>
      <c r="AU236" s="254" t="s">
        <v>84</v>
      </c>
      <c r="AV236" s="14" t="s">
        <v>82</v>
      </c>
      <c r="AW236" s="14" t="s">
        <v>31</v>
      </c>
      <c r="AX236" s="14" t="s">
        <v>75</v>
      </c>
      <c r="AY236" s="254" t="s">
        <v>119</v>
      </c>
    </row>
    <row r="237" s="13" customFormat="1">
      <c r="A237" s="13"/>
      <c r="B237" s="234"/>
      <c r="C237" s="235"/>
      <c r="D237" s="229" t="s">
        <v>129</v>
      </c>
      <c r="E237" s="236" t="s">
        <v>1</v>
      </c>
      <c r="F237" s="237" t="s">
        <v>297</v>
      </c>
      <c r="G237" s="235"/>
      <c r="H237" s="238">
        <v>6.1740000000000004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129</v>
      </c>
      <c r="AU237" s="244" t="s">
        <v>84</v>
      </c>
      <c r="AV237" s="13" t="s">
        <v>84</v>
      </c>
      <c r="AW237" s="13" t="s">
        <v>31</v>
      </c>
      <c r="AX237" s="13" t="s">
        <v>75</v>
      </c>
      <c r="AY237" s="244" t="s">
        <v>119</v>
      </c>
    </row>
    <row r="238" s="14" customFormat="1">
      <c r="A238" s="14"/>
      <c r="B238" s="245"/>
      <c r="C238" s="246"/>
      <c r="D238" s="229" t="s">
        <v>129</v>
      </c>
      <c r="E238" s="247" t="s">
        <v>1</v>
      </c>
      <c r="F238" s="248" t="s">
        <v>298</v>
      </c>
      <c r="G238" s="246"/>
      <c r="H238" s="247" t="s">
        <v>1</v>
      </c>
      <c r="I238" s="249"/>
      <c r="J238" s="246"/>
      <c r="K238" s="246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129</v>
      </c>
      <c r="AU238" s="254" t="s">
        <v>84</v>
      </c>
      <c r="AV238" s="14" t="s">
        <v>82</v>
      </c>
      <c r="AW238" s="14" t="s">
        <v>31</v>
      </c>
      <c r="AX238" s="14" t="s">
        <v>75</v>
      </c>
      <c r="AY238" s="254" t="s">
        <v>119</v>
      </c>
    </row>
    <row r="239" s="13" customFormat="1">
      <c r="A239" s="13"/>
      <c r="B239" s="234"/>
      <c r="C239" s="235"/>
      <c r="D239" s="229" t="s">
        <v>129</v>
      </c>
      <c r="E239" s="236" t="s">
        <v>1</v>
      </c>
      <c r="F239" s="237" t="s">
        <v>299</v>
      </c>
      <c r="G239" s="235"/>
      <c r="H239" s="238">
        <v>5.5999999999999996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129</v>
      </c>
      <c r="AU239" s="244" t="s">
        <v>84</v>
      </c>
      <c r="AV239" s="13" t="s">
        <v>84</v>
      </c>
      <c r="AW239" s="13" t="s">
        <v>31</v>
      </c>
      <c r="AX239" s="13" t="s">
        <v>75</v>
      </c>
      <c r="AY239" s="244" t="s">
        <v>119</v>
      </c>
    </row>
    <row r="240" s="15" customFormat="1">
      <c r="A240" s="15"/>
      <c r="B240" s="255"/>
      <c r="C240" s="256"/>
      <c r="D240" s="229" t="s">
        <v>129</v>
      </c>
      <c r="E240" s="257" t="s">
        <v>1</v>
      </c>
      <c r="F240" s="258" t="s">
        <v>179</v>
      </c>
      <c r="G240" s="256"/>
      <c r="H240" s="259">
        <v>11.773999999999999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129</v>
      </c>
      <c r="AU240" s="265" t="s">
        <v>84</v>
      </c>
      <c r="AV240" s="15" t="s">
        <v>125</v>
      </c>
      <c r="AW240" s="15" t="s">
        <v>31</v>
      </c>
      <c r="AX240" s="15" t="s">
        <v>82</v>
      </c>
      <c r="AY240" s="265" t="s">
        <v>119</v>
      </c>
    </row>
    <row r="241" s="2" customFormat="1" ht="24.15" customHeight="1">
      <c r="A241" s="38"/>
      <c r="B241" s="39"/>
      <c r="C241" s="215" t="s">
        <v>300</v>
      </c>
      <c r="D241" s="215" t="s">
        <v>121</v>
      </c>
      <c r="E241" s="216" t="s">
        <v>301</v>
      </c>
      <c r="F241" s="217" t="s">
        <v>302</v>
      </c>
      <c r="G241" s="218" t="s">
        <v>124</v>
      </c>
      <c r="H241" s="219">
        <v>27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40</v>
      </c>
      <c r="O241" s="91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125</v>
      </c>
      <c r="AT241" s="227" t="s">
        <v>121</v>
      </c>
      <c r="AU241" s="227" t="s">
        <v>84</v>
      </c>
      <c r="AY241" s="17" t="s">
        <v>119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82</v>
      </c>
      <c r="BK241" s="228">
        <f>ROUND(I241*H241,2)</f>
        <v>0</v>
      </c>
      <c r="BL241" s="17" t="s">
        <v>125</v>
      </c>
      <c r="BM241" s="227" t="s">
        <v>303</v>
      </c>
    </row>
    <row r="242" s="2" customFormat="1">
      <c r="A242" s="38"/>
      <c r="B242" s="39"/>
      <c r="C242" s="40"/>
      <c r="D242" s="229" t="s">
        <v>127</v>
      </c>
      <c r="E242" s="40"/>
      <c r="F242" s="230" t="s">
        <v>304</v>
      </c>
      <c r="G242" s="40"/>
      <c r="H242" s="40"/>
      <c r="I242" s="231"/>
      <c r="J242" s="40"/>
      <c r="K242" s="40"/>
      <c r="L242" s="44"/>
      <c r="M242" s="232"/>
      <c r="N242" s="23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127</v>
      </c>
      <c r="AU242" s="17" t="s">
        <v>84</v>
      </c>
    </row>
    <row r="243" s="13" customFormat="1">
      <c r="A243" s="13"/>
      <c r="B243" s="234"/>
      <c r="C243" s="235"/>
      <c r="D243" s="229" t="s">
        <v>129</v>
      </c>
      <c r="E243" s="236" t="s">
        <v>1</v>
      </c>
      <c r="F243" s="237" t="s">
        <v>305</v>
      </c>
      <c r="G243" s="235"/>
      <c r="H243" s="238">
        <v>21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129</v>
      </c>
      <c r="AU243" s="244" t="s">
        <v>84</v>
      </c>
      <c r="AV243" s="13" t="s">
        <v>84</v>
      </c>
      <c r="AW243" s="13" t="s">
        <v>31</v>
      </c>
      <c r="AX243" s="13" t="s">
        <v>75</v>
      </c>
      <c r="AY243" s="244" t="s">
        <v>119</v>
      </c>
    </row>
    <row r="244" s="13" customFormat="1">
      <c r="A244" s="13"/>
      <c r="B244" s="234"/>
      <c r="C244" s="235"/>
      <c r="D244" s="229" t="s">
        <v>129</v>
      </c>
      <c r="E244" s="236" t="s">
        <v>1</v>
      </c>
      <c r="F244" s="237" t="s">
        <v>306</v>
      </c>
      <c r="G244" s="235"/>
      <c r="H244" s="238">
        <v>6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129</v>
      </c>
      <c r="AU244" s="244" t="s">
        <v>84</v>
      </c>
      <c r="AV244" s="13" t="s">
        <v>84</v>
      </c>
      <c r="AW244" s="13" t="s">
        <v>31</v>
      </c>
      <c r="AX244" s="13" t="s">
        <v>75</v>
      </c>
      <c r="AY244" s="244" t="s">
        <v>119</v>
      </c>
    </row>
    <row r="245" s="15" customFormat="1">
      <c r="A245" s="15"/>
      <c r="B245" s="255"/>
      <c r="C245" s="256"/>
      <c r="D245" s="229" t="s">
        <v>129</v>
      </c>
      <c r="E245" s="257" t="s">
        <v>1</v>
      </c>
      <c r="F245" s="258" t="s">
        <v>179</v>
      </c>
      <c r="G245" s="256"/>
      <c r="H245" s="259">
        <v>27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5" t="s">
        <v>129</v>
      </c>
      <c r="AU245" s="265" t="s">
        <v>84</v>
      </c>
      <c r="AV245" s="15" t="s">
        <v>125</v>
      </c>
      <c r="AW245" s="15" t="s">
        <v>31</v>
      </c>
      <c r="AX245" s="15" t="s">
        <v>82</v>
      </c>
      <c r="AY245" s="265" t="s">
        <v>119</v>
      </c>
    </row>
    <row r="246" s="2" customFormat="1" ht="37.8" customHeight="1">
      <c r="A246" s="38"/>
      <c r="B246" s="39"/>
      <c r="C246" s="215" t="s">
        <v>307</v>
      </c>
      <c r="D246" s="215" t="s">
        <v>121</v>
      </c>
      <c r="E246" s="216" t="s">
        <v>308</v>
      </c>
      <c r="F246" s="217" t="s">
        <v>309</v>
      </c>
      <c r="G246" s="218" t="s">
        <v>172</v>
      </c>
      <c r="H246" s="219">
        <v>16.82</v>
      </c>
      <c r="I246" s="220"/>
      <c r="J246" s="221">
        <f>ROUND(I246*H246,2)</f>
        <v>0</v>
      </c>
      <c r="K246" s="222"/>
      <c r="L246" s="44"/>
      <c r="M246" s="223" t="s">
        <v>1</v>
      </c>
      <c r="N246" s="224" t="s">
        <v>40</v>
      </c>
      <c r="O246" s="91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125</v>
      </c>
      <c r="AT246" s="227" t="s">
        <v>121</v>
      </c>
      <c r="AU246" s="227" t="s">
        <v>84</v>
      </c>
      <c r="AY246" s="17" t="s">
        <v>119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82</v>
      </c>
      <c r="BK246" s="228">
        <f>ROUND(I246*H246,2)</f>
        <v>0</v>
      </c>
      <c r="BL246" s="17" t="s">
        <v>125</v>
      </c>
      <c r="BM246" s="227" t="s">
        <v>310</v>
      </c>
    </row>
    <row r="247" s="2" customFormat="1">
      <c r="A247" s="38"/>
      <c r="B247" s="39"/>
      <c r="C247" s="40"/>
      <c r="D247" s="229" t="s">
        <v>127</v>
      </c>
      <c r="E247" s="40"/>
      <c r="F247" s="230" t="s">
        <v>309</v>
      </c>
      <c r="G247" s="40"/>
      <c r="H247" s="40"/>
      <c r="I247" s="231"/>
      <c r="J247" s="40"/>
      <c r="K247" s="40"/>
      <c r="L247" s="44"/>
      <c r="M247" s="232"/>
      <c r="N247" s="23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127</v>
      </c>
      <c r="AU247" s="17" t="s">
        <v>84</v>
      </c>
    </row>
    <row r="248" s="14" customFormat="1">
      <c r="A248" s="14"/>
      <c r="B248" s="245"/>
      <c r="C248" s="246"/>
      <c r="D248" s="229" t="s">
        <v>129</v>
      </c>
      <c r="E248" s="247" t="s">
        <v>1</v>
      </c>
      <c r="F248" s="248" t="s">
        <v>311</v>
      </c>
      <c r="G248" s="246"/>
      <c r="H248" s="247" t="s">
        <v>1</v>
      </c>
      <c r="I248" s="249"/>
      <c r="J248" s="246"/>
      <c r="K248" s="246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129</v>
      </c>
      <c r="AU248" s="254" t="s">
        <v>84</v>
      </c>
      <c r="AV248" s="14" t="s">
        <v>82</v>
      </c>
      <c r="AW248" s="14" t="s">
        <v>31</v>
      </c>
      <c r="AX248" s="14" t="s">
        <v>75</v>
      </c>
      <c r="AY248" s="254" t="s">
        <v>119</v>
      </c>
    </row>
    <row r="249" s="14" customFormat="1">
      <c r="A249" s="14"/>
      <c r="B249" s="245"/>
      <c r="C249" s="246"/>
      <c r="D249" s="229" t="s">
        <v>129</v>
      </c>
      <c r="E249" s="247" t="s">
        <v>1</v>
      </c>
      <c r="F249" s="248" t="s">
        <v>312</v>
      </c>
      <c r="G249" s="246"/>
      <c r="H249" s="247" t="s">
        <v>1</v>
      </c>
      <c r="I249" s="249"/>
      <c r="J249" s="246"/>
      <c r="K249" s="246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129</v>
      </c>
      <c r="AU249" s="254" t="s">
        <v>84</v>
      </c>
      <c r="AV249" s="14" t="s">
        <v>82</v>
      </c>
      <c r="AW249" s="14" t="s">
        <v>31</v>
      </c>
      <c r="AX249" s="14" t="s">
        <v>75</v>
      </c>
      <c r="AY249" s="254" t="s">
        <v>119</v>
      </c>
    </row>
    <row r="250" s="13" customFormat="1">
      <c r="A250" s="13"/>
      <c r="B250" s="234"/>
      <c r="C250" s="235"/>
      <c r="D250" s="229" t="s">
        <v>129</v>
      </c>
      <c r="E250" s="236" t="s">
        <v>1</v>
      </c>
      <c r="F250" s="237" t="s">
        <v>313</v>
      </c>
      <c r="G250" s="235"/>
      <c r="H250" s="238">
        <v>8.8200000000000003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129</v>
      </c>
      <c r="AU250" s="244" t="s">
        <v>84</v>
      </c>
      <c r="AV250" s="13" t="s">
        <v>84</v>
      </c>
      <c r="AW250" s="13" t="s">
        <v>31</v>
      </c>
      <c r="AX250" s="13" t="s">
        <v>75</v>
      </c>
      <c r="AY250" s="244" t="s">
        <v>119</v>
      </c>
    </row>
    <row r="251" s="13" customFormat="1">
      <c r="A251" s="13"/>
      <c r="B251" s="234"/>
      <c r="C251" s="235"/>
      <c r="D251" s="229" t="s">
        <v>129</v>
      </c>
      <c r="E251" s="236" t="s">
        <v>1</v>
      </c>
      <c r="F251" s="237" t="s">
        <v>314</v>
      </c>
      <c r="G251" s="235"/>
      <c r="H251" s="238">
        <v>8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129</v>
      </c>
      <c r="AU251" s="244" t="s">
        <v>84</v>
      </c>
      <c r="AV251" s="13" t="s">
        <v>84</v>
      </c>
      <c r="AW251" s="13" t="s">
        <v>31</v>
      </c>
      <c r="AX251" s="13" t="s">
        <v>75</v>
      </c>
      <c r="AY251" s="244" t="s">
        <v>119</v>
      </c>
    </row>
    <row r="252" s="15" customFormat="1">
      <c r="A252" s="15"/>
      <c r="B252" s="255"/>
      <c r="C252" s="256"/>
      <c r="D252" s="229" t="s">
        <v>129</v>
      </c>
      <c r="E252" s="257" t="s">
        <v>1</v>
      </c>
      <c r="F252" s="258" t="s">
        <v>179</v>
      </c>
      <c r="G252" s="256"/>
      <c r="H252" s="259">
        <v>16.82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129</v>
      </c>
      <c r="AU252" s="265" t="s">
        <v>84</v>
      </c>
      <c r="AV252" s="15" t="s">
        <v>125</v>
      </c>
      <c r="AW252" s="15" t="s">
        <v>31</v>
      </c>
      <c r="AX252" s="15" t="s">
        <v>82</v>
      </c>
      <c r="AY252" s="265" t="s">
        <v>119</v>
      </c>
    </row>
    <row r="253" s="2" customFormat="1" ht="33" customHeight="1">
      <c r="A253" s="38"/>
      <c r="B253" s="39"/>
      <c r="C253" s="215" t="s">
        <v>315</v>
      </c>
      <c r="D253" s="215" t="s">
        <v>121</v>
      </c>
      <c r="E253" s="216" t="s">
        <v>316</v>
      </c>
      <c r="F253" s="217" t="s">
        <v>317</v>
      </c>
      <c r="G253" s="218" t="s">
        <v>124</v>
      </c>
      <c r="H253" s="219">
        <v>75.599999999999994</v>
      </c>
      <c r="I253" s="220"/>
      <c r="J253" s="221">
        <f>ROUND(I253*H253,2)</f>
        <v>0</v>
      </c>
      <c r="K253" s="222"/>
      <c r="L253" s="44"/>
      <c r="M253" s="223" t="s">
        <v>1</v>
      </c>
      <c r="N253" s="224" t="s">
        <v>40</v>
      </c>
      <c r="O253" s="91"/>
      <c r="P253" s="225">
        <f>O253*H253</f>
        <v>0</v>
      </c>
      <c r="Q253" s="225">
        <v>1.16716</v>
      </c>
      <c r="R253" s="225">
        <f>Q253*H253</f>
        <v>88.237295999999986</v>
      </c>
      <c r="S253" s="225">
        <v>0</v>
      </c>
      <c r="T253" s="22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125</v>
      </c>
      <c r="AT253" s="227" t="s">
        <v>121</v>
      </c>
      <c r="AU253" s="227" t="s">
        <v>84</v>
      </c>
      <c r="AY253" s="17" t="s">
        <v>119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82</v>
      </c>
      <c r="BK253" s="228">
        <f>ROUND(I253*H253,2)</f>
        <v>0</v>
      </c>
      <c r="BL253" s="17" t="s">
        <v>125</v>
      </c>
      <c r="BM253" s="227" t="s">
        <v>318</v>
      </c>
    </row>
    <row r="254" s="2" customFormat="1">
      <c r="A254" s="38"/>
      <c r="B254" s="39"/>
      <c r="C254" s="40"/>
      <c r="D254" s="229" t="s">
        <v>127</v>
      </c>
      <c r="E254" s="40"/>
      <c r="F254" s="230" t="s">
        <v>319</v>
      </c>
      <c r="G254" s="40"/>
      <c r="H254" s="40"/>
      <c r="I254" s="231"/>
      <c r="J254" s="40"/>
      <c r="K254" s="40"/>
      <c r="L254" s="44"/>
      <c r="M254" s="232"/>
      <c r="N254" s="23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127</v>
      </c>
      <c r="AU254" s="17" t="s">
        <v>84</v>
      </c>
    </row>
    <row r="255" s="13" customFormat="1">
      <c r="A255" s="13"/>
      <c r="B255" s="234"/>
      <c r="C255" s="235"/>
      <c r="D255" s="229" t="s">
        <v>129</v>
      </c>
      <c r="E255" s="236" t="s">
        <v>1</v>
      </c>
      <c r="F255" s="237" t="s">
        <v>320</v>
      </c>
      <c r="G255" s="235"/>
      <c r="H255" s="238">
        <v>48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129</v>
      </c>
      <c r="AU255" s="244" t="s">
        <v>84</v>
      </c>
      <c r="AV255" s="13" t="s">
        <v>84</v>
      </c>
      <c r="AW255" s="13" t="s">
        <v>31</v>
      </c>
      <c r="AX255" s="13" t="s">
        <v>75</v>
      </c>
      <c r="AY255" s="244" t="s">
        <v>119</v>
      </c>
    </row>
    <row r="256" s="13" customFormat="1">
      <c r="A256" s="13"/>
      <c r="B256" s="234"/>
      <c r="C256" s="235"/>
      <c r="D256" s="229" t="s">
        <v>129</v>
      </c>
      <c r="E256" s="236" t="s">
        <v>1</v>
      </c>
      <c r="F256" s="237" t="s">
        <v>321</v>
      </c>
      <c r="G256" s="235"/>
      <c r="H256" s="238">
        <v>27.600000000000001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129</v>
      </c>
      <c r="AU256" s="244" t="s">
        <v>84</v>
      </c>
      <c r="AV256" s="13" t="s">
        <v>84</v>
      </c>
      <c r="AW256" s="13" t="s">
        <v>31</v>
      </c>
      <c r="AX256" s="13" t="s">
        <v>75</v>
      </c>
      <c r="AY256" s="244" t="s">
        <v>119</v>
      </c>
    </row>
    <row r="257" s="15" customFormat="1">
      <c r="A257" s="15"/>
      <c r="B257" s="255"/>
      <c r="C257" s="256"/>
      <c r="D257" s="229" t="s">
        <v>129</v>
      </c>
      <c r="E257" s="257" t="s">
        <v>1</v>
      </c>
      <c r="F257" s="258" t="s">
        <v>179</v>
      </c>
      <c r="G257" s="256"/>
      <c r="H257" s="259">
        <v>75.599999999999994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5" t="s">
        <v>129</v>
      </c>
      <c r="AU257" s="265" t="s">
        <v>84</v>
      </c>
      <c r="AV257" s="15" t="s">
        <v>125</v>
      </c>
      <c r="AW257" s="15" t="s">
        <v>31</v>
      </c>
      <c r="AX257" s="15" t="s">
        <v>82</v>
      </c>
      <c r="AY257" s="265" t="s">
        <v>119</v>
      </c>
    </row>
    <row r="258" s="2" customFormat="1" ht="16.5" customHeight="1">
      <c r="A258" s="38"/>
      <c r="B258" s="39"/>
      <c r="C258" s="215" t="s">
        <v>322</v>
      </c>
      <c r="D258" s="215" t="s">
        <v>121</v>
      </c>
      <c r="E258" s="216" t="s">
        <v>323</v>
      </c>
      <c r="F258" s="217" t="s">
        <v>324</v>
      </c>
      <c r="G258" s="218" t="s">
        <v>325</v>
      </c>
      <c r="H258" s="219">
        <v>1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40</v>
      </c>
      <c r="O258" s="91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125</v>
      </c>
      <c r="AT258" s="227" t="s">
        <v>121</v>
      </c>
      <c r="AU258" s="227" t="s">
        <v>84</v>
      </c>
      <c r="AY258" s="17" t="s">
        <v>119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82</v>
      </c>
      <c r="BK258" s="228">
        <f>ROUND(I258*H258,2)</f>
        <v>0</v>
      </c>
      <c r="BL258" s="17" t="s">
        <v>125</v>
      </c>
      <c r="BM258" s="227" t="s">
        <v>326</v>
      </c>
    </row>
    <row r="259" s="2" customFormat="1">
      <c r="A259" s="38"/>
      <c r="B259" s="39"/>
      <c r="C259" s="40"/>
      <c r="D259" s="229" t="s">
        <v>127</v>
      </c>
      <c r="E259" s="40"/>
      <c r="F259" s="230" t="s">
        <v>324</v>
      </c>
      <c r="G259" s="40"/>
      <c r="H259" s="40"/>
      <c r="I259" s="231"/>
      <c r="J259" s="40"/>
      <c r="K259" s="40"/>
      <c r="L259" s="44"/>
      <c r="M259" s="232"/>
      <c r="N259" s="23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127</v>
      </c>
      <c r="AU259" s="17" t="s">
        <v>84</v>
      </c>
    </row>
    <row r="260" s="14" customFormat="1">
      <c r="A260" s="14"/>
      <c r="B260" s="245"/>
      <c r="C260" s="246"/>
      <c r="D260" s="229" t="s">
        <v>129</v>
      </c>
      <c r="E260" s="247" t="s">
        <v>1</v>
      </c>
      <c r="F260" s="248" t="s">
        <v>327</v>
      </c>
      <c r="G260" s="246"/>
      <c r="H260" s="247" t="s">
        <v>1</v>
      </c>
      <c r="I260" s="249"/>
      <c r="J260" s="246"/>
      <c r="K260" s="246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129</v>
      </c>
      <c r="AU260" s="254" t="s">
        <v>84</v>
      </c>
      <c r="AV260" s="14" t="s">
        <v>82</v>
      </c>
      <c r="AW260" s="14" t="s">
        <v>31</v>
      </c>
      <c r="AX260" s="14" t="s">
        <v>75</v>
      </c>
      <c r="AY260" s="254" t="s">
        <v>119</v>
      </c>
    </row>
    <row r="261" s="13" customFormat="1">
      <c r="A261" s="13"/>
      <c r="B261" s="234"/>
      <c r="C261" s="235"/>
      <c r="D261" s="229" t="s">
        <v>129</v>
      </c>
      <c r="E261" s="236" t="s">
        <v>1</v>
      </c>
      <c r="F261" s="237" t="s">
        <v>328</v>
      </c>
      <c r="G261" s="235"/>
      <c r="H261" s="238">
        <v>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129</v>
      </c>
      <c r="AU261" s="244" t="s">
        <v>84</v>
      </c>
      <c r="AV261" s="13" t="s">
        <v>84</v>
      </c>
      <c r="AW261" s="13" t="s">
        <v>31</v>
      </c>
      <c r="AX261" s="13" t="s">
        <v>82</v>
      </c>
      <c r="AY261" s="244" t="s">
        <v>119</v>
      </c>
    </row>
    <row r="262" s="12" customFormat="1" ht="22.8" customHeight="1">
      <c r="A262" s="12"/>
      <c r="B262" s="199"/>
      <c r="C262" s="200"/>
      <c r="D262" s="201" t="s">
        <v>74</v>
      </c>
      <c r="E262" s="213" t="s">
        <v>156</v>
      </c>
      <c r="F262" s="213" t="s">
        <v>329</v>
      </c>
      <c r="G262" s="200"/>
      <c r="H262" s="200"/>
      <c r="I262" s="203"/>
      <c r="J262" s="214">
        <f>BK262</f>
        <v>0</v>
      </c>
      <c r="K262" s="200"/>
      <c r="L262" s="205"/>
      <c r="M262" s="206"/>
      <c r="N262" s="207"/>
      <c r="O262" s="207"/>
      <c r="P262" s="208">
        <f>SUM(P263:P274)</f>
        <v>0</v>
      </c>
      <c r="Q262" s="207"/>
      <c r="R262" s="208">
        <f>SUM(R263:R274)</f>
        <v>5.6846035999999991</v>
      </c>
      <c r="S262" s="207"/>
      <c r="T262" s="209">
        <f>SUM(T263:T274)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0" t="s">
        <v>82</v>
      </c>
      <c r="AT262" s="211" t="s">
        <v>74</v>
      </c>
      <c r="AU262" s="211" t="s">
        <v>82</v>
      </c>
      <c r="AY262" s="210" t="s">
        <v>119</v>
      </c>
      <c r="BK262" s="212">
        <f>SUM(BK263:BK274)</f>
        <v>0</v>
      </c>
    </row>
    <row r="263" s="2" customFormat="1" ht="24.15" customHeight="1">
      <c r="A263" s="38"/>
      <c r="B263" s="39"/>
      <c r="C263" s="215" t="s">
        <v>330</v>
      </c>
      <c r="D263" s="215" t="s">
        <v>121</v>
      </c>
      <c r="E263" s="216" t="s">
        <v>331</v>
      </c>
      <c r="F263" s="217" t="s">
        <v>332</v>
      </c>
      <c r="G263" s="218" t="s">
        <v>124</v>
      </c>
      <c r="H263" s="219">
        <v>28.32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40</v>
      </c>
      <c r="O263" s="91"/>
      <c r="P263" s="225">
        <f>O263*H263</f>
        <v>0</v>
      </c>
      <c r="Q263" s="225">
        <v>0.09153</v>
      </c>
      <c r="R263" s="225">
        <f>Q263*H263</f>
        <v>2.5921295999999998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125</v>
      </c>
      <c r="AT263" s="227" t="s">
        <v>121</v>
      </c>
      <c r="AU263" s="227" t="s">
        <v>84</v>
      </c>
      <c r="AY263" s="17" t="s">
        <v>119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82</v>
      </c>
      <c r="BK263" s="228">
        <f>ROUND(I263*H263,2)</f>
        <v>0</v>
      </c>
      <c r="BL263" s="17" t="s">
        <v>125</v>
      </c>
      <c r="BM263" s="227" t="s">
        <v>333</v>
      </c>
    </row>
    <row r="264" s="2" customFormat="1">
      <c r="A264" s="38"/>
      <c r="B264" s="39"/>
      <c r="C264" s="40"/>
      <c r="D264" s="229" t="s">
        <v>127</v>
      </c>
      <c r="E264" s="40"/>
      <c r="F264" s="230" t="s">
        <v>334</v>
      </c>
      <c r="G264" s="40"/>
      <c r="H264" s="40"/>
      <c r="I264" s="231"/>
      <c r="J264" s="40"/>
      <c r="K264" s="40"/>
      <c r="L264" s="44"/>
      <c r="M264" s="232"/>
      <c r="N264" s="23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127</v>
      </c>
      <c r="AU264" s="17" t="s">
        <v>84</v>
      </c>
    </row>
    <row r="265" s="14" customFormat="1">
      <c r="A265" s="14"/>
      <c r="B265" s="245"/>
      <c r="C265" s="246"/>
      <c r="D265" s="229" t="s">
        <v>129</v>
      </c>
      <c r="E265" s="247" t="s">
        <v>1</v>
      </c>
      <c r="F265" s="248" t="s">
        <v>335</v>
      </c>
      <c r="G265" s="246"/>
      <c r="H265" s="247" t="s">
        <v>1</v>
      </c>
      <c r="I265" s="249"/>
      <c r="J265" s="246"/>
      <c r="K265" s="246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129</v>
      </c>
      <c r="AU265" s="254" t="s">
        <v>84</v>
      </c>
      <c r="AV265" s="14" t="s">
        <v>82</v>
      </c>
      <c r="AW265" s="14" t="s">
        <v>31</v>
      </c>
      <c r="AX265" s="14" t="s">
        <v>75</v>
      </c>
      <c r="AY265" s="254" t="s">
        <v>119</v>
      </c>
    </row>
    <row r="266" s="13" customFormat="1">
      <c r="A266" s="13"/>
      <c r="B266" s="234"/>
      <c r="C266" s="235"/>
      <c r="D266" s="229" t="s">
        <v>129</v>
      </c>
      <c r="E266" s="236" t="s">
        <v>1</v>
      </c>
      <c r="F266" s="237" t="s">
        <v>336</v>
      </c>
      <c r="G266" s="235"/>
      <c r="H266" s="238">
        <v>19.199999999999999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129</v>
      </c>
      <c r="AU266" s="244" t="s">
        <v>84</v>
      </c>
      <c r="AV266" s="13" t="s">
        <v>84</v>
      </c>
      <c r="AW266" s="13" t="s">
        <v>31</v>
      </c>
      <c r="AX266" s="13" t="s">
        <v>75</v>
      </c>
      <c r="AY266" s="244" t="s">
        <v>119</v>
      </c>
    </row>
    <row r="267" s="13" customFormat="1">
      <c r="A267" s="13"/>
      <c r="B267" s="234"/>
      <c r="C267" s="235"/>
      <c r="D267" s="229" t="s">
        <v>129</v>
      </c>
      <c r="E267" s="236" t="s">
        <v>1</v>
      </c>
      <c r="F267" s="237" t="s">
        <v>337</v>
      </c>
      <c r="G267" s="235"/>
      <c r="H267" s="238">
        <v>9.1199999999999992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129</v>
      </c>
      <c r="AU267" s="244" t="s">
        <v>84</v>
      </c>
      <c r="AV267" s="13" t="s">
        <v>84</v>
      </c>
      <c r="AW267" s="13" t="s">
        <v>31</v>
      </c>
      <c r="AX267" s="13" t="s">
        <v>75</v>
      </c>
      <c r="AY267" s="244" t="s">
        <v>119</v>
      </c>
    </row>
    <row r="268" s="15" customFormat="1">
      <c r="A268" s="15"/>
      <c r="B268" s="255"/>
      <c r="C268" s="256"/>
      <c r="D268" s="229" t="s">
        <v>129</v>
      </c>
      <c r="E268" s="257" t="s">
        <v>1</v>
      </c>
      <c r="F268" s="258" t="s">
        <v>179</v>
      </c>
      <c r="G268" s="256"/>
      <c r="H268" s="259">
        <v>28.32</v>
      </c>
      <c r="I268" s="260"/>
      <c r="J268" s="256"/>
      <c r="K268" s="256"/>
      <c r="L268" s="261"/>
      <c r="M268" s="262"/>
      <c r="N268" s="263"/>
      <c r="O268" s="263"/>
      <c r="P268" s="263"/>
      <c r="Q268" s="263"/>
      <c r="R268" s="263"/>
      <c r="S268" s="263"/>
      <c r="T268" s="264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5" t="s">
        <v>129</v>
      </c>
      <c r="AU268" s="265" t="s">
        <v>84</v>
      </c>
      <c r="AV268" s="15" t="s">
        <v>125</v>
      </c>
      <c r="AW268" s="15" t="s">
        <v>31</v>
      </c>
      <c r="AX268" s="15" t="s">
        <v>82</v>
      </c>
      <c r="AY268" s="265" t="s">
        <v>119</v>
      </c>
    </row>
    <row r="269" s="2" customFormat="1" ht="33" customHeight="1">
      <c r="A269" s="38"/>
      <c r="B269" s="39"/>
      <c r="C269" s="215" t="s">
        <v>338</v>
      </c>
      <c r="D269" s="215" t="s">
        <v>121</v>
      </c>
      <c r="E269" s="216" t="s">
        <v>339</v>
      </c>
      <c r="F269" s="217" t="s">
        <v>340</v>
      </c>
      <c r="G269" s="218" t="s">
        <v>124</v>
      </c>
      <c r="H269" s="219">
        <v>23.649999999999999</v>
      </c>
      <c r="I269" s="220"/>
      <c r="J269" s="221">
        <f>ROUND(I269*H269,2)</f>
        <v>0</v>
      </c>
      <c r="K269" s="222"/>
      <c r="L269" s="44"/>
      <c r="M269" s="223" t="s">
        <v>1</v>
      </c>
      <c r="N269" s="224" t="s">
        <v>40</v>
      </c>
      <c r="O269" s="91"/>
      <c r="P269" s="225">
        <f>O269*H269</f>
        <v>0</v>
      </c>
      <c r="Q269" s="225">
        <v>0.13075999999999999</v>
      </c>
      <c r="R269" s="225">
        <f>Q269*H269</f>
        <v>3.0924739999999997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125</v>
      </c>
      <c r="AT269" s="227" t="s">
        <v>121</v>
      </c>
      <c r="AU269" s="227" t="s">
        <v>84</v>
      </c>
      <c r="AY269" s="17" t="s">
        <v>119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82</v>
      </c>
      <c r="BK269" s="228">
        <f>ROUND(I269*H269,2)</f>
        <v>0</v>
      </c>
      <c r="BL269" s="17" t="s">
        <v>125</v>
      </c>
      <c r="BM269" s="227" t="s">
        <v>341</v>
      </c>
    </row>
    <row r="270" s="2" customFormat="1">
      <c r="A270" s="38"/>
      <c r="B270" s="39"/>
      <c r="C270" s="40"/>
      <c r="D270" s="229" t="s">
        <v>127</v>
      </c>
      <c r="E270" s="40"/>
      <c r="F270" s="230" t="s">
        <v>342</v>
      </c>
      <c r="G270" s="40"/>
      <c r="H270" s="40"/>
      <c r="I270" s="231"/>
      <c r="J270" s="40"/>
      <c r="K270" s="40"/>
      <c r="L270" s="44"/>
      <c r="M270" s="232"/>
      <c r="N270" s="23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127</v>
      </c>
      <c r="AU270" s="17" t="s">
        <v>84</v>
      </c>
    </row>
    <row r="271" s="14" customFormat="1">
      <c r="A271" s="14"/>
      <c r="B271" s="245"/>
      <c r="C271" s="246"/>
      <c r="D271" s="229" t="s">
        <v>129</v>
      </c>
      <c r="E271" s="247" t="s">
        <v>1</v>
      </c>
      <c r="F271" s="248" t="s">
        <v>343</v>
      </c>
      <c r="G271" s="246"/>
      <c r="H271" s="247" t="s">
        <v>1</v>
      </c>
      <c r="I271" s="249"/>
      <c r="J271" s="246"/>
      <c r="K271" s="246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129</v>
      </c>
      <c r="AU271" s="254" t="s">
        <v>84</v>
      </c>
      <c r="AV271" s="14" t="s">
        <v>82</v>
      </c>
      <c r="AW271" s="14" t="s">
        <v>31</v>
      </c>
      <c r="AX271" s="14" t="s">
        <v>75</v>
      </c>
      <c r="AY271" s="254" t="s">
        <v>119</v>
      </c>
    </row>
    <row r="272" s="13" customFormat="1">
      <c r="A272" s="13"/>
      <c r="B272" s="234"/>
      <c r="C272" s="235"/>
      <c r="D272" s="229" t="s">
        <v>129</v>
      </c>
      <c r="E272" s="236" t="s">
        <v>1</v>
      </c>
      <c r="F272" s="237" t="s">
        <v>344</v>
      </c>
      <c r="G272" s="235"/>
      <c r="H272" s="238">
        <v>10.5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129</v>
      </c>
      <c r="AU272" s="244" t="s">
        <v>84</v>
      </c>
      <c r="AV272" s="13" t="s">
        <v>84</v>
      </c>
      <c r="AW272" s="13" t="s">
        <v>31</v>
      </c>
      <c r="AX272" s="13" t="s">
        <v>75</v>
      </c>
      <c r="AY272" s="244" t="s">
        <v>119</v>
      </c>
    </row>
    <row r="273" s="13" customFormat="1">
      <c r="A273" s="13"/>
      <c r="B273" s="234"/>
      <c r="C273" s="235"/>
      <c r="D273" s="229" t="s">
        <v>129</v>
      </c>
      <c r="E273" s="236" t="s">
        <v>1</v>
      </c>
      <c r="F273" s="237" t="s">
        <v>345</v>
      </c>
      <c r="G273" s="235"/>
      <c r="H273" s="238">
        <v>13.15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129</v>
      </c>
      <c r="AU273" s="244" t="s">
        <v>84</v>
      </c>
      <c r="AV273" s="13" t="s">
        <v>84</v>
      </c>
      <c r="AW273" s="13" t="s">
        <v>31</v>
      </c>
      <c r="AX273" s="13" t="s">
        <v>75</v>
      </c>
      <c r="AY273" s="244" t="s">
        <v>119</v>
      </c>
    </row>
    <row r="274" s="15" customFormat="1">
      <c r="A274" s="15"/>
      <c r="B274" s="255"/>
      <c r="C274" s="256"/>
      <c r="D274" s="229" t="s">
        <v>129</v>
      </c>
      <c r="E274" s="257" t="s">
        <v>1</v>
      </c>
      <c r="F274" s="258" t="s">
        <v>179</v>
      </c>
      <c r="G274" s="256"/>
      <c r="H274" s="259">
        <v>23.649999999999999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5" t="s">
        <v>129</v>
      </c>
      <c r="AU274" s="265" t="s">
        <v>84</v>
      </c>
      <c r="AV274" s="15" t="s">
        <v>125</v>
      </c>
      <c r="AW274" s="15" t="s">
        <v>31</v>
      </c>
      <c r="AX274" s="15" t="s">
        <v>82</v>
      </c>
      <c r="AY274" s="265" t="s">
        <v>119</v>
      </c>
    </row>
    <row r="275" s="12" customFormat="1" ht="22.8" customHeight="1">
      <c r="A275" s="12"/>
      <c r="B275" s="199"/>
      <c r="C275" s="200"/>
      <c r="D275" s="201" t="s">
        <v>74</v>
      </c>
      <c r="E275" s="213" t="s">
        <v>180</v>
      </c>
      <c r="F275" s="213" t="s">
        <v>346</v>
      </c>
      <c r="G275" s="200"/>
      <c r="H275" s="200"/>
      <c r="I275" s="203"/>
      <c r="J275" s="214">
        <f>BK275</f>
        <v>0</v>
      </c>
      <c r="K275" s="200"/>
      <c r="L275" s="205"/>
      <c r="M275" s="206"/>
      <c r="N275" s="207"/>
      <c r="O275" s="207"/>
      <c r="P275" s="208">
        <f>SUM(P276:P308)</f>
        <v>0</v>
      </c>
      <c r="Q275" s="207"/>
      <c r="R275" s="208">
        <f>SUM(R276:R308)</f>
        <v>0</v>
      </c>
      <c r="S275" s="207"/>
      <c r="T275" s="209">
        <f>SUM(T276:T308)</f>
        <v>103.66170999999999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0" t="s">
        <v>82</v>
      </c>
      <c r="AT275" s="211" t="s">
        <v>74</v>
      </c>
      <c r="AU275" s="211" t="s">
        <v>82</v>
      </c>
      <c r="AY275" s="210" t="s">
        <v>119</v>
      </c>
      <c r="BK275" s="212">
        <f>SUM(BK276:BK308)</f>
        <v>0</v>
      </c>
    </row>
    <row r="276" s="2" customFormat="1" ht="24.15" customHeight="1">
      <c r="A276" s="38"/>
      <c r="B276" s="39"/>
      <c r="C276" s="215" t="s">
        <v>347</v>
      </c>
      <c r="D276" s="215" t="s">
        <v>121</v>
      </c>
      <c r="E276" s="216" t="s">
        <v>348</v>
      </c>
      <c r="F276" s="217" t="s">
        <v>349</v>
      </c>
      <c r="G276" s="218" t="s">
        <v>124</v>
      </c>
      <c r="H276" s="219">
        <v>9.1199999999999992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40</v>
      </c>
      <c r="O276" s="91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125</v>
      </c>
      <c r="AT276" s="227" t="s">
        <v>121</v>
      </c>
      <c r="AU276" s="227" t="s">
        <v>84</v>
      </c>
      <c r="AY276" s="17" t="s">
        <v>119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82</v>
      </c>
      <c r="BK276" s="228">
        <f>ROUND(I276*H276,2)</f>
        <v>0</v>
      </c>
      <c r="BL276" s="17" t="s">
        <v>125</v>
      </c>
      <c r="BM276" s="227" t="s">
        <v>350</v>
      </c>
    </row>
    <row r="277" s="2" customFormat="1">
      <c r="A277" s="38"/>
      <c r="B277" s="39"/>
      <c r="C277" s="40"/>
      <c r="D277" s="229" t="s">
        <v>127</v>
      </c>
      <c r="E277" s="40"/>
      <c r="F277" s="230" t="s">
        <v>351</v>
      </c>
      <c r="G277" s="40"/>
      <c r="H277" s="40"/>
      <c r="I277" s="231"/>
      <c r="J277" s="40"/>
      <c r="K277" s="40"/>
      <c r="L277" s="44"/>
      <c r="M277" s="232"/>
      <c r="N277" s="23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127</v>
      </c>
      <c r="AU277" s="17" t="s">
        <v>84</v>
      </c>
    </row>
    <row r="278" s="14" customFormat="1">
      <c r="A278" s="14"/>
      <c r="B278" s="245"/>
      <c r="C278" s="246"/>
      <c r="D278" s="229" t="s">
        <v>129</v>
      </c>
      <c r="E278" s="247" t="s">
        <v>1</v>
      </c>
      <c r="F278" s="248" t="s">
        <v>352</v>
      </c>
      <c r="G278" s="246"/>
      <c r="H278" s="247" t="s">
        <v>1</v>
      </c>
      <c r="I278" s="249"/>
      <c r="J278" s="246"/>
      <c r="K278" s="246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129</v>
      </c>
      <c r="AU278" s="254" t="s">
        <v>84</v>
      </c>
      <c r="AV278" s="14" t="s">
        <v>82</v>
      </c>
      <c r="AW278" s="14" t="s">
        <v>31</v>
      </c>
      <c r="AX278" s="14" t="s">
        <v>75</v>
      </c>
      <c r="AY278" s="254" t="s">
        <v>119</v>
      </c>
    </row>
    <row r="279" s="13" customFormat="1">
      <c r="A279" s="13"/>
      <c r="B279" s="234"/>
      <c r="C279" s="235"/>
      <c r="D279" s="229" t="s">
        <v>129</v>
      </c>
      <c r="E279" s="236" t="s">
        <v>1</v>
      </c>
      <c r="F279" s="237" t="s">
        <v>337</v>
      </c>
      <c r="G279" s="235"/>
      <c r="H279" s="238">
        <v>9.1199999999999992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129</v>
      </c>
      <c r="AU279" s="244" t="s">
        <v>84</v>
      </c>
      <c r="AV279" s="13" t="s">
        <v>84</v>
      </c>
      <c r="AW279" s="13" t="s">
        <v>31</v>
      </c>
      <c r="AX279" s="13" t="s">
        <v>82</v>
      </c>
      <c r="AY279" s="244" t="s">
        <v>119</v>
      </c>
    </row>
    <row r="280" s="2" customFormat="1" ht="24.15" customHeight="1">
      <c r="A280" s="38"/>
      <c r="B280" s="39"/>
      <c r="C280" s="215" t="s">
        <v>353</v>
      </c>
      <c r="D280" s="215" t="s">
        <v>121</v>
      </c>
      <c r="E280" s="216" t="s">
        <v>354</v>
      </c>
      <c r="F280" s="217" t="s">
        <v>355</v>
      </c>
      <c r="G280" s="218" t="s">
        <v>124</v>
      </c>
      <c r="H280" s="219">
        <v>28.32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40</v>
      </c>
      <c r="O280" s="91"/>
      <c r="P280" s="225">
        <f>O280*H280</f>
        <v>0</v>
      </c>
      <c r="Q280" s="225">
        <v>0</v>
      </c>
      <c r="R280" s="225">
        <f>Q280*H280</f>
        <v>0</v>
      </c>
      <c r="S280" s="225">
        <v>0.017999999999999999</v>
      </c>
      <c r="T280" s="226">
        <f>S280*H280</f>
        <v>0.50975999999999999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125</v>
      </c>
      <c r="AT280" s="227" t="s">
        <v>121</v>
      </c>
      <c r="AU280" s="227" t="s">
        <v>84</v>
      </c>
      <c r="AY280" s="17" t="s">
        <v>119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82</v>
      </c>
      <c r="BK280" s="228">
        <f>ROUND(I280*H280,2)</f>
        <v>0</v>
      </c>
      <c r="BL280" s="17" t="s">
        <v>125</v>
      </c>
      <c r="BM280" s="227" t="s">
        <v>356</v>
      </c>
    </row>
    <row r="281" s="2" customFormat="1">
      <c r="A281" s="38"/>
      <c r="B281" s="39"/>
      <c r="C281" s="40"/>
      <c r="D281" s="229" t="s">
        <v>127</v>
      </c>
      <c r="E281" s="40"/>
      <c r="F281" s="230" t="s">
        <v>357</v>
      </c>
      <c r="G281" s="40"/>
      <c r="H281" s="40"/>
      <c r="I281" s="231"/>
      <c r="J281" s="40"/>
      <c r="K281" s="40"/>
      <c r="L281" s="44"/>
      <c r="M281" s="232"/>
      <c r="N281" s="23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127</v>
      </c>
      <c r="AU281" s="17" t="s">
        <v>84</v>
      </c>
    </row>
    <row r="282" s="14" customFormat="1">
      <c r="A282" s="14"/>
      <c r="B282" s="245"/>
      <c r="C282" s="246"/>
      <c r="D282" s="229" t="s">
        <v>129</v>
      </c>
      <c r="E282" s="247" t="s">
        <v>1</v>
      </c>
      <c r="F282" s="248" t="s">
        <v>335</v>
      </c>
      <c r="G282" s="246"/>
      <c r="H282" s="247" t="s">
        <v>1</v>
      </c>
      <c r="I282" s="249"/>
      <c r="J282" s="246"/>
      <c r="K282" s="246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129</v>
      </c>
      <c r="AU282" s="254" t="s">
        <v>84</v>
      </c>
      <c r="AV282" s="14" t="s">
        <v>82</v>
      </c>
      <c r="AW282" s="14" t="s">
        <v>31</v>
      </c>
      <c r="AX282" s="14" t="s">
        <v>75</v>
      </c>
      <c r="AY282" s="254" t="s">
        <v>119</v>
      </c>
    </row>
    <row r="283" s="13" customFormat="1">
      <c r="A283" s="13"/>
      <c r="B283" s="234"/>
      <c r="C283" s="235"/>
      <c r="D283" s="229" t="s">
        <v>129</v>
      </c>
      <c r="E283" s="236" t="s">
        <v>1</v>
      </c>
      <c r="F283" s="237" t="s">
        <v>336</v>
      </c>
      <c r="G283" s="235"/>
      <c r="H283" s="238">
        <v>19.199999999999999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129</v>
      </c>
      <c r="AU283" s="244" t="s">
        <v>84</v>
      </c>
      <c r="AV283" s="13" t="s">
        <v>84</v>
      </c>
      <c r="AW283" s="13" t="s">
        <v>31</v>
      </c>
      <c r="AX283" s="13" t="s">
        <v>75</v>
      </c>
      <c r="AY283" s="244" t="s">
        <v>119</v>
      </c>
    </row>
    <row r="284" s="13" customFormat="1">
      <c r="A284" s="13"/>
      <c r="B284" s="234"/>
      <c r="C284" s="235"/>
      <c r="D284" s="229" t="s">
        <v>129</v>
      </c>
      <c r="E284" s="236" t="s">
        <v>1</v>
      </c>
      <c r="F284" s="237" t="s">
        <v>337</v>
      </c>
      <c r="G284" s="235"/>
      <c r="H284" s="238">
        <v>9.1199999999999992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129</v>
      </c>
      <c r="AU284" s="244" t="s">
        <v>84</v>
      </c>
      <c r="AV284" s="13" t="s">
        <v>84</v>
      </c>
      <c r="AW284" s="13" t="s">
        <v>31</v>
      </c>
      <c r="AX284" s="13" t="s">
        <v>75</v>
      </c>
      <c r="AY284" s="244" t="s">
        <v>119</v>
      </c>
    </row>
    <row r="285" s="15" customFormat="1">
      <c r="A285" s="15"/>
      <c r="B285" s="255"/>
      <c r="C285" s="256"/>
      <c r="D285" s="229" t="s">
        <v>129</v>
      </c>
      <c r="E285" s="257" t="s">
        <v>1</v>
      </c>
      <c r="F285" s="258" t="s">
        <v>179</v>
      </c>
      <c r="G285" s="256"/>
      <c r="H285" s="259">
        <v>28.32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5" t="s">
        <v>129</v>
      </c>
      <c r="AU285" s="265" t="s">
        <v>84</v>
      </c>
      <c r="AV285" s="15" t="s">
        <v>125</v>
      </c>
      <c r="AW285" s="15" t="s">
        <v>31</v>
      </c>
      <c r="AX285" s="15" t="s">
        <v>82</v>
      </c>
      <c r="AY285" s="265" t="s">
        <v>119</v>
      </c>
    </row>
    <row r="286" s="2" customFormat="1" ht="24.15" customHeight="1">
      <c r="A286" s="38"/>
      <c r="B286" s="39"/>
      <c r="C286" s="215" t="s">
        <v>358</v>
      </c>
      <c r="D286" s="215" t="s">
        <v>121</v>
      </c>
      <c r="E286" s="216" t="s">
        <v>359</v>
      </c>
      <c r="F286" s="217" t="s">
        <v>360</v>
      </c>
      <c r="G286" s="218" t="s">
        <v>124</v>
      </c>
      <c r="H286" s="219">
        <v>23.649999999999999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40</v>
      </c>
      <c r="O286" s="91"/>
      <c r="P286" s="225">
        <f>O286*H286</f>
        <v>0</v>
      </c>
      <c r="Q286" s="225">
        <v>0</v>
      </c>
      <c r="R286" s="225">
        <f>Q286*H286</f>
        <v>0</v>
      </c>
      <c r="S286" s="225">
        <v>0.023</v>
      </c>
      <c r="T286" s="226">
        <f>S286*H286</f>
        <v>0.54394999999999993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125</v>
      </c>
      <c r="AT286" s="227" t="s">
        <v>121</v>
      </c>
      <c r="AU286" s="227" t="s">
        <v>84</v>
      </c>
      <c r="AY286" s="17" t="s">
        <v>119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82</v>
      </c>
      <c r="BK286" s="228">
        <f>ROUND(I286*H286,2)</f>
        <v>0</v>
      </c>
      <c r="BL286" s="17" t="s">
        <v>125</v>
      </c>
      <c r="BM286" s="227" t="s">
        <v>361</v>
      </c>
    </row>
    <row r="287" s="2" customFormat="1">
      <c r="A287" s="38"/>
      <c r="B287" s="39"/>
      <c r="C287" s="40"/>
      <c r="D287" s="229" t="s">
        <v>127</v>
      </c>
      <c r="E287" s="40"/>
      <c r="F287" s="230" t="s">
        <v>362</v>
      </c>
      <c r="G287" s="40"/>
      <c r="H287" s="40"/>
      <c r="I287" s="231"/>
      <c r="J287" s="40"/>
      <c r="K287" s="40"/>
      <c r="L287" s="44"/>
      <c r="M287" s="232"/>
      <c r="N287" s="23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127</v>
      </c>
      <c r="AU287" s="17" t="s">
        <v>84</v>
      </c>
    </row>
    <row r="288" s="14" customFormat="1">
      <c r="A288" s="14"/>
      <c r="B288" s="245"/>
      <c r="C288" s="246"/>
      <c r="D288" s="229" t="s">
        <v>129</v>
      </c>
      <c r="E288" s="247" t="s">
        <v>1</v>
      </c>
      <c r="F288" s="248" t="s">
        <v>343</v>
      </c>
      <c r="G288" s="246"/>
      <c r="H288" s="247" t="s">
        <v>1</v>
      </c>
      <c r="I288" s="249"/>
      <c r="J288" s="246"/>
      <c r="K288" s="246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129</v>
      </c>
      <c r="AU288" s="254" t="s">
        <v>84</v>
      </c>
      <c r="AV288" s="14" t="s">
        <v>82</v>
      </c>
      <c r="AW288" s="14" t="s">
        <v>31</v>
      </c>
      <c r="AX288" s="14" t="s">
        <v>75</v>
      </c>
      <c r="AY288" s="254" t="s">
        <v>119</v>
      </c>
    </row>
    <row r="289" s="13" customFormat="1">
      <c r="A289" s="13"/>
      <c r="B289" s="234"/>
      <c r="C289" s="235"/>
      <c r="D289" s="229" t="s">
        <v>129</v>
      </c>
      <c r="E289" s="236" t="s">
        <v>1</v>
      </c>
      <c r="F289" s="237" t="s">
        <v>344</v>
      </c>
      <c r="G289" s="235"/>
      <c r="H289" s="238">
        <v>10.5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129</v>
      </c>
      <c r="AU289" s="244" t="s">
        <v>84</v>
      </c>
      <c r="AV289" s="13" t="s">
        <v>84</v>
      </c>
      <c r="AW289" s="13" t="s">
        <v>31</v>
      </c>
      <c r="AX289" s="13" t="s">
        <v>75</v>
      </c>
      <c r="AY289" s="244" t="s">
        <v>119</v>
      </c>
    </row>
    <row r="290" s="13" customFormat="1">
      <c r="A290" s="13"/>
      <c r="B290" s="234"/>
      <c r="C290" s="235"/>
      <c r="D290" s="229" t="s">
        <v>129</v>
      </c>
      <c r="E290" s="236" t="s">
        <v>1</v>
      </c>
      <c r="F290" s="237" t="s">
        <v>345</v>
      </c>
      <c r="G290" s="235"/>
      <c r="H290" s="238">
        <v>13.15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129</v>
      </c>
      <c r="AU290" s="244" t="s">
        <v>84</v>
      </c>
      <c r="AV290" s="13" t="s">
        <v>84</v>
      </c>
      <c r="AW290" s="13" t="s">
        <v>31</v>
      </c>
      <c r="AX290" s="13" t="s">
        <v>75</v>
      </c>
      <c r="AY290" s="244" t="s">
        <v>119</v>
      </c>
    </row>
    <row r="291" s="15" customFormat="1">
      <c r="A291" s="15"/>
      <c r="B291" s="255"/>
      <c r="C291" s="256"/>
      <c r="D291" s="229" t="s">
        <v>129</v>
      </c>
      <c r="E291" s="257" t="s">
        <v>1</v>
      </c>
      <c r="F291" s="258" t="s">
        <v>179</v>
      </c>
      <c r="G291" s="256"/>
      <c r="H291" s="259">
        <v>23.649999999999999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5" t="s">
        <v>129</v>
      </c>
      <c r="AU291" s="265" t="s">
        <v>84</v>
      </c>
      <c r="AV291" s="15" t="s">
        <v>125</v>
      </c>
      <c r="AW291" s="15" t="s">
        <v>31</v>
      </c>
      <c r="AX291" s="15" t="s">
        <v>82</v>
      </c>
      <c r="AY291" s="265" t="s">
        <v>119</v>
      </c>
    </row>
    <row r="292" s="2" customFormat="1" ht="24.15" customHeight="1">
      <c r="A292" s="38"/>
      <c r="B292" s="39"/>
      <c r="C292" s="215" t="s">
        <v>363</v>
      </c>
      <c r="D292" s="215" t="s">
        <v>121</v>
      </c>
      <c r="E292" s="216" t="s">
        <v>364</v>
      </c>
      <c r="F292" s="217" t="s">
        <v>365</v>
      </c>
      <c r="G292" s="218" t="s">
        <v>172</v>
      </c>
      <c r="H292" s="219">
        <v>22.079999999999998</v>
      </c>
      <c r="I292" s="220"/>
      <c r="J292" s="221">
        <f>ROUND(I292*H292,2)</f>
        <v>0</v>
      </c>
      <c r="K292" s="222"/>
      <c r="L292" s="44"/>
      <c r="M292" s="223" t="s">
        <v>1</v>
      </c>
      <c r="N292" s="224" t="s">
        <v>40</v>
      </c>
      <c r="O292" s="91"/>
      <c r="P292" s="225">
        <f>O292*H292</f>
        <v>0</v>
      </c>
      <c r="Q292" s="225">
        <v>0</v>
      </c>
      <c r="R292" s="225">
        <f>Q292*H292</f>
        <v>0</v>
      </c>
      <c r="S292" s="225">
        <v>2.6499999999999999</v>
      </c>
      <c r="T292" s="226">
        <f>S292*H292</f>
        <v>58.511999999999993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125</v>
      </c>
      <c r="AT292" s="227" t="s">
        <v>121</v>
      </c>
      <c r="AU292" s="227" t="s">
        <v>84</v>
      </c>
      <c r="AY292" s="17" t="s">
        <v>119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82</v>
      </c>
      <c r="BK292" s="228">
        <f>ROUND(I292*H292,2)</f>
        <v>0</v>
      </c>
      <c r="BL292" s="17" t="s">
        <v>125</v>
      </c>
      <c r="BM292" s="227" t="s">
        <v>366</v>
      </c>
    </row>
    <row r="293" s="2" customFormat="1">
      <c r="A293" s="38"/>
      <c r="B293" s="39"/>
      <c r="C293" s="40"/>
      <c r="D293" s="229" t="s">
        <v>127</v>
      </c>
      <c r="E293" s="40"/>
      <c r="F293" s="230" t="s">
        <v>367</v>
      </c>
      <c r="G293" s="40"/>
      <c r="H293" s="40"/>
      <c r="I293" s="231"/>
      <c r="J293" s="40"/>
      <c r="K293" s="40"/>
      <c r="L293" s="44"/>
      <c r="M293" s="232"/>
      <c r="N293" s="23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127</v>
      </c>
      <c r="AU293" s="17" t="s">
        <v>84</v>
      </c>
    </row>
    <row r="294" s="14" customFormat="1">
      <c r="A294" s="14"/>
      <c r="B294" s="245"/>
      <c r="C294" s="246"/>
      <c r="D294" s="229" t="s">
        <v>129</v>
      </c>
      <c r="E294" s="247" t="s">
        <v>1</v>
      </c>
      <c r="F294" s="248" t="s">
        <v>368</v>
      </c>
      <c r="G294" s="246"/>
      <c r="H294" s="247" t="s">
        <v>1</v>
      </c>
      <c r="I294" s="249"/>
      <c r="J294" s="246"/>
      <c r="K294" s="246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129</v>
      </c>
      <c r="AU294" s="254" t="s">
        <v>84</v>
      </c>
      <c r="AV294" s="14" t="s">
        <v>82</v>
      </c>
      <c r="AW294" s="14" t="s">
        <v>31</v>
      </c>
      <c r="AX294" s="14" t="s">
        <v>75</v>
      </c>
      <c r="AY294" s="254" t="s">
        <v>119</v>
      </c>
    </row>
    <row r="295" s="13" customFormat="1">
      <c r="A295" s="13"/>
      <c r="B295" s="234"/>
      <c r="C295" s="235"/>
      <c r="D295" s="229" t="s">
        <v>129</v>
      </c>
      <c r="E295" s="236" t="s">
        <v>1</v>
      </c>
      <c r="F295" s="237" t="s">
        <v>369</v>
      </c>
      <c r="G295" s="235"/>
      <c r="H295" s="238">
        <v>22.079999999999998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129</v>
      </c>
      <c r="AU295" s="244" t="s">
        <v>84</v>
      </c>
      <c r="AV295" s="13" t="s">
        <v>84</v>
      </c>
      <c r="AW295" s="13" t="s">
        <v>31</v>
      </c>
      <c r="AX295" s="13" t="s">
        <v>82</v>
      </c>
      <c r="AY295" s="244" t="s">
        <v>119</v>
      </c>
    </row>
    <row r="296" s="2" customFormat="1" ht="16.5" customHeight="1">
      <c r="A296" s="38"/>
      <c r="B296" s="39"/>
      <c r="C296" s="215" t="s">
        <v>370</v>
      </c>
      <c r="D296" s="215" t="s">
        <v>121</v>
      </c>
      <c r="E296" s="216" t="s">
        <v>371</v>
      </c>
      <c r="F296" s="217" t="s">
        <v>372</v>
      </c>
      <c r="G296" s="218" t="s">
        <v>172</v>
      </c>
      <c r="H296" s="219">
        <v>22.047999999999998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40</v>
      </c>
      <c r="O296" s="91"/>
      <c r="P296" s="225">
        <f>O296*H296</f>
        <v>0</v>
      </c>
      <c r="Q296" s="225">
        <v>0</v>
      </c>
      <c r="R296" s="225">
        <f>Q296*H296</f>
        <v>0</v>
      </c>
      <c r="S296" s="225">
        <v>2</v>
      </c>
      <c r="T296" s="226">
        <f>S296*H296</f>
        <v>44.095999999999997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125</v>
      </c>
      <c r="AT296" s="227" t="s">
        <v>121</v>
      </c>
      <c r="AU296" s="227" t="s">
        <v>84</v>
      </c>
      <c r="AY296" s="17" t="s">
        <v>119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82</v>
      </c>
      <c r="BK296" s="228">
        <f>ROUND(I296*H296,2)</f>
        <v>0</v>
      </c>
      <c r="BL296" s="17" t="s">
        <v>125</v>
      </c>
      <c r="BM296" s="227" t="s">
        <v>373</v>
      </c>
    </row>
    <row r="297" s="2" customFormat="1">
      <c r="A297" s="38"/>
      <c r="B297" s="39"/>
      <c r="C297" s="40"/>
      <c r="D297" s="229" t="s">
        <v>127</v>
      </c>
      <c r="E297" s="40"/>
      <c r="F297" s="230" t="s">
        <v>374</v>
      </c>
      <c r="G297" s="40"/>
      <c r="H297" s="40"/>
      <c r="I297" s="231"/>
      <c r="J297" s="40"/>
      <c r="K297" s="40"/>
      <c r="L297" s="44"/>
      <c r="M297" s="232"/>
      <c r="N297" s="23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127</v>
      </c>
      <c r="AU297" s="17" t="s">
        <v>84</v>
      </c>
    </row>
    <row r="298" s="14" customFormat="1">
      <c r="A298" s="14"/>
      <c r="B298" s="245"/>
      <c r="C298" s="246"/>
      <c r="D298" s="229" t="s">
        <v>129</v>
      </c>
      <c r="E298" s="247" t="s">
        <v>1</v>
      </c>
      <c r="F298" s="248" t="s">
        <v>375</v>
      </c>
      <c r="G298" s="246"/>
      <c r="H298" s="247" t="s">
        <v>1</v>
      </c>
      <c r="I298" s="249"/>
      <c r="J298" s="246"/>
      <c r="K298" s="246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129</v>
      </c>
      <c r="AU298" s="254" t="s">
        <v>84</v>
      </c>
      <c r="AV298" s="14" t="s">
        <v>82</v>
      </c>
      <c r="AW298" s="14" t="s">
        <v>31</v>
      </c>
      <c r="AX298" s="14" t="s">
        <v>75</v>
      </c>
      <c r="AY298" s="254" t="s">
        <v>119</v>
      </c>
    </row>
    <row r="299" s="13" customFormat="1">
      <c r="A299" s="13"/>
      <c r="B299" s="234"/>
      <c r="C299" s="235"/>
      <c r="D299" s="229" t="s">
        <v>129</v>
      </c>
      <c r="E299" s="236" t="s">
        <v>1</v>
      </c>
      <c r="F299" s="237" t="s">
        <v>376</v>
      </c>
      <c r="G299" s="235"/>
      <c r="H299" s="238">
        <v>6.0640000000000001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129</v>
      </c>
      <c r="AU299" s="244" t="s">
        <v>84</v>
      </c>
      <c r="AV299" s="13" t="s">
        <v>84</v>
      </c>
      <c r="AW299" s="13" t="s">
        <v>31</v>
      </c>
      <c r="AX299" s="13" t="s">
        <v>75</v>
      </c>
      <c r="AY299" s="244" t="s">
        <v>119</v>
      </c>
    </row>
    <row r="300" s="13" customFormat="1">
      <c r="A300" s="13"/>
      <c r="B300" s="234"/>
      <c r="C300" s="235"/>
      <c r="D300" s="229" t="s">
        <v>129</v>
      </c>
      <c r="E300" s="236" t="s">
        <v>1</v>
      </c>
      <c r="F300" s="237" t="s">
        <v>377</v>
      </c>
      <c r="G300" s="235"/>
      <c r="H300" s="238">
        <v>10.944000000000001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129</v>
      </c>
      <c r="AU300" s="244" t="s">
        <v>84</v>
      </c>
      <c r="AV300" s="13" t="s">
        <v>84</v>
      </c>
      <c r="AW300" s="13" t="s">
        <v>31</v>
      </c>
      <c r="AX300" s="13" t="s">
        <v>75</v>
      </c>
      <c r="AY300" s="244" t="s">
        <v>119</v>
      </c>
    </row>
    <row r="301" s="13" customFormat="1">
      <c r="A301" s="13"/>
      <c r="B301" s="234"/>
      <c r="C301" s="235"/>
      <c r="D301" s="229" t="s">
        <v>129</v>
      </c>
      <c r="E301" s="236" t="s">
        <v>1</v>
      </c>
      <c r="F301" s="237" t="s">
        <v>378</v>
      </c>
      <c r="G301" s="235"/>
      <c r="H301" s="238">
        <v>5.04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129</v>
      </c>
      <c r="AU301" s="244" t="s">
        <v>84</v>
      </c>
      <c r="AV301" s="13" t="s">
        <v>84</v>
      </c>
      <c r="AW301" s="13" t="s">
        <v>31</v>
      </c>
      <c r="AX301" s="13" t="s">
        <v>75</v>
      </c>
      <c r="AY301" s="244" t="s">
        <v>119</v>
      </c>
    </row>
    <row r="302" s="15" customFormat="1">
      <c r="A302" s="15"/>
      <c r="B302" s="255"/>
      <c r="C302" s="256"/>
      <c r="D302" s="229" t="s">
        <v>129</v>
      </c>
      <c r="E302" s="257" t="s">
        <v>1</v>
      </c>
      <c r="F302" s="258" t="s">
        <v>179</v>
      </c>
      <c r="G302" s="256"/>
      <c r="H302" s="259">
        <v>22.047999999999998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5" t="s">
        <v>129</v>
      </c>
      <c r="AU302" s="265" t="s">
        <v>84</v>
      </c>
      <c r="AV302" s="15" t="s">
        <v>125</v>
      </c>
      <c r="AW302" s="15" t="s">
        <v>31</v>
      </c>
      <c r="AX302" s="15" t="s">
        <v>82</v>
      </c>
      <c r="AY302" s="265" t="s">
        <v>119</v>
      </c>
    </row>
    <row r="303" s="2" customFormat="1" ht="24.15" customHeight="1">
      <c r="A303" s="38"/>
      <c r="B303" s="39"/>
      <c r="C303" s="215" t="s">
        <v>379</v>
      </c>
      <c r="D303" s="215" t="s">
        <v>121</v>
      </c>
      <c r="E303" s="216" t="s">
        <v>380</v>
      </c>
      <c r="F303" s="217" t="s">
        <v>381</v>
      </c>
      <c r="G303" s="218" t="s">
        <v>124</v>
      </c>
      <c r="H303" s="219">
        <v>51.969999999999999</v>
      </c>
      <c r="I303" s="220"/>
      <c r="J303" s="221">
        <f>ROUND(I303*H303,2)</f>
        <v>0</v>
      </c>
      <c r="K303" s="222"/>
      <c r="L303" s="44"/>
      <c r="M303" s="223" t="s">
        <v>1</v>
      </c>
      <c r="N303" s="224" t="s">
        <v>40</v>
      </c>
      <c r="O303" s="91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7" t="s">
        <v>125</v>
      </c>
      <c r="AT303" s="227" t="s">
        <v>121</v>
      </c>
      <c r="AU303" s="227" t="s">
        <v>84</v>
      </c>
      <c r="AY303" s="17" t="s">
        <v>119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82</v>
      </c>
      <c r="BK303" s="228">
        <f>ROUND(I303*H303,2)</f>
        <v>0</v>
      </c>
      <c r="BL303" s="17" t="s">
        <v>125</v>
      </c>
      <c r="BM303" s="227" t="s">
        <v>382</v>
      </c>
    </row>
    <row r="304" s="2" customFormat="1">
      <c r="A304" s="38"/>
      <c r="B304" s="39"/>
      <c r="C304" s="40"/>
      <c r="D304" s="229" t="s">
        <v>127</v>
      </c>
      <c r="E304" s="40"/>
      <c r="F304" s="230" t="s">
        <v>381</v>
      </c>
      <c r="G304" s="40"/>
      <c r="H304" s="40"/>
      <c r="I304" s="231"/>
      <c r="J304" s="40"/>
      <c r="K304" s="40"/>
      <c r="L304" s="44"/>
      <c r="M304" s="232"/>
      <c r="N304" s="23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127</v>
      </c>
      <c r="AU304" s="17" t="s">
        <v>84</v>
      </c>
    </row>
    <row r="305" s="14" customFormat="1">
      <c r="A305" s="14"/>
      <c r="B305" s="245"/>
      <c r="C305" s="246"/>
      <c r="D305" s="229" t="s">
        <v>129</v>
      </c>
      <c r="E305" s="247" t="s">
        <v>1</v>
      </c>
      <c r="F305" s="248" t="s">
        <v>383</v>
      </c>
      <c r="G305" s="246"/>
      <c r="H305" s="247" t="s">
        <v>1</v>
      </c>
      <c r="I305" s="249"/>
      <c r="J305" s="246"/>
      <c r="K305" s="246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129</v>
      </c>
      <c r="AU305" s="254" t="s">
        <v>84</v>
      </c>
      <c r="AV305" s="14" t="s">
        <v>82</v>
      </c>
      <c r="AW305" s="14" t="s">
        <v>31</v>
      </c>
      <c r="AX305" s="14" t="s">
        <v>75</v>
      </c>
      <c r="AY305" s="254" t="s">
        <v>119</v>
      </c>
    </row>
    <row r="306" s="13" customFormat="1">
      <c r="A306" s="13"/>
      <c r="B306" s="234"/>
      <c r="C306" s="235"/>
      <c r="D306" s="229" t="s">
        <v>129</v>
      </c>
      <c r="E306" s="236" t="s">
        <v>1</v>
      </c>
      <c r="F306" s="237" t="s">
        <v>384</v>
      </c>
      <c r="G306" s="235"/>
      <c r="H306" s="238">
        <v>28.32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129</v>
      </c>
      <c r="AU306" s="244" t="s">
        <v>84</v>
      </c>
      <c r="AV306" s="13" t="s">
        <v>84</v>
      </c>
      <c r="AW306" s="13" t="s">
        <v>31</v>
      </c>
      <c r="AX306" s="13" t="s">
        <v>75</v>
      </c>
      <c r="AY306" s="244" t="s">
        <v>119</v>
      </c>
    </row>
    <row r="307" s="13" customFormat="1">
      <c r="A307" s="13"/>
      <c r="B307" s="234"/>
      <c r="C307" s="235"/>
      <c r="D307" s="229" t="s">
        <v>129</v>
      </c>
      <c r="E307" s="236" t="s">
        <v>1</v>
      </c>
      <c r="F307" s="237" t="s">
        <v>385</v>
      </c>
      <c r="G307" s="235"/>
      <c r="H307" s="238">
        <v>23.649999999999999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129</v>
      </c>
      <c r="AU307" s="244" t="s">
        <v>84</v>
      </c>
      <c r="AV307" s="13" t="s">
        <v>84</v>
      </c>
      <c r="AW307" s="13" t="s">
        <v>31</v>
      </c>
      <c r="AX307" s="13" t="s">
        <v>75</v>
      </c>
      <c r="AY307" s="244" t="s">
        <v>119</v>
      </c>
    </row>
    <row r="308" s="15" customFormat="1">
      <c r="A308" s="15"/>
      <c r="B308" s="255"/>
      <c r="C308" s="256"/>
      <c r="D308" s="229" t="s">
        <v>129</v>
      </c>
      <c r="E308" s="257" t="s">
        <v>1</v>
      </c>
      <c r="F308" s="258" t="s">
        <v>179</v>
      </c>
      <c r="G308" s="256"/>
      <c r="H308" s="259">
        <v>51.969999999999999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5" t="s">
        <v>129</v>
      </c>
      <c r="AU308" s="265" t="s">
        <v>84</v>
      </c>
      <c r="AV308" s="15" t="s">
        <v>125</v>
      </c>
      <c r="AW308" s="15" t="s">
        <v>31</v>
      </c>
      <c r="AX308" s="15" t="s">
        <v>82</v>
      </c>
      <c r="AY308" s="265" t="s">
        <v>119</v>
      </c>
    </row>
    <row r="309" s="12" customFormat="1" ht="22.8" customHeight="1">
      <c r="A309" s="12"/>
      <c r="B309" s="199"/>
      <c r="C309" s="200"/>
      <c r="D309" s="201" t="s">
        <v>74</v>
      </c>
      <c r="E309" s="213" t="s">
        <v>386</v>
      </c>
      <c r="F309" s="213" t="s">
        <v>387</v>
      </c>
      <c r="G309" s="200"/>
      <c r="H309" s="200"/>
      <c r="I309" s="203"/>
      <c r="J309" s="214">
        <f>BK309</f>
        <v>0</v>
      </c>
      <c r="K309" s="200"/>
      <c r="L309" s="205"/>
      <c r="M309" s="206"/>
      <c r="N309" s="207"/>
      <c r="O309" s="207"/>
      <c r="P309" s="208">
        <f>SUM(P310:P321)</f>
        <v>0</v>
      </c>
      <c r="Q309" s="207"/>
      <c r="R309" s="208">
        <f>SUM(R310:R321)</f>
        <v>0</v>
      </c>
      <c r="S309" s="207"/>
      <c r="T309" s="209">
        <f>SUM(T310:T321)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0" t="s">
        <v>82</v>
      </c>
      <c r="AT309" s="211" t="s">
        <v>74</v>
      </c>
      <c r="AU309" s="211" t="s">
        <v>82</v>
      </c>
      <c r="AY309" s="210" t="s">
        <v>119</v>
      </c>
      <c r="BK309" s="212">
        <f>SUM(BK310:BK321)</f>
        <v>0</v>
      </c>
    </row>
    <row r="310" s="2" customFormat="1" ht="33" customHeight="1">
      <c r="A310" s="38"/>
      <c r="B310" s="39"/>
      <c r="C310" s="215" t="s">
        <v>388</v>
      </c>
      <c r="D310" s="215" t="s">
        <v>121</v>
      </c>
      <c r="E310" s="216" t="s">
        <v>389</v>
      </c>
      <c r="F310" s="217" t="s">
        <v>390</v>
      </c>
      <c r="G310" s="218" t="s">
        <v>203</v>
      </c>
      <c r="H310" s="219">
        <v>103.66200000000001</v>
      </c>
      <c r="I310" s="220"/>
      <c r="J310" s="221">
        <f>ROUND(I310*H310,2)</f>
        <v>0</v>
      </c>
      <c r="K310" s="222"/>
      <c r="L310" s="44"/>
      <c r="M310" s="223" t="s">
        <v>1</v>
      </c>
      <c r="N310" s="224" t="s">
        <v>40</v>
      </c>
      <c r="O310" s="91"/>
      <c r="P310" s="225">
        <f>O310*H310</f>
        <v>0</v>
      </c>
      <c r="Q310" s="225">
        <v>0</v>
      </c>
      <c r="R310" s="225">
        <f>Q310*H310</f>
        <v>0</v>
      </c>
      <c r="S310" s="225">
        <v>0</v>
      </c>
      <c r="T310" s="22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7" t="s">
        <v>125</v>
      </c>
      <c r="AT310" s="227" t="s">
        <v>121</v>
      </c>
      <c r="AU310" s="227" t="s">
        <v>84</v>
      </c>
      <c r="AY310" s="17" t="s">
        <v>119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7" t="s">
        <v>82</v>
      </c>
      <c r="BK310" s="228">
        <f>ROUND(I310*H310,2)</f>
        <v>0</v>
      </c>
      <c r="BL310" s="17" t="s">
        <v>125</v>
      </c>
      <c r="BM310" s="227" t="s">
        <v>391</v>
      </c>
    </row>
    <row r="311" s="2" customFormat="1">
      <c r="A311" s="38"/>
      <c r="B311" s="39"/>
      <c r="C311" s="40"/>
      <c r="D311" s="229" t="s">
        <v>127</v>
      </c>
      <c r="E311" s="40"/>
      <c r="F311" s="230" t="s">
        <v>392</v>
      </c>
      <c r="G311" s="40"/>
      <c r="H311" s="40"/>
      <c r="I311" s="231"/>
      <c r="J311" s="40"/>
      <c r="K311" s="40"/>
      <c r="L311" s="44"/>
      <c r="M311" s="232"/>
      <c r="N311" s="23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127</v>
      </c>
      <c r="AU311" s="17" t="s">
        <v>84</v>
      </c>
    </row>
    <row r="312" s="2" customFormat="1" ht="24.15" customHeight="1">
      <c r="A312" s="38"/>
      <c r="B312" s="39"/>
      <c r="C312" s="215" t="s">
        <v>393</v>
      </c>
      <c r="D312" s="215" t="s">
        <v>121</v>
      </c>
      <c r="E312" s="216" t="s">
        <v>394</v>
      </c>
      <c r="F312" s="217" t="s">
        <v>395</v>
      </c>
      <c r="G312" s="218" t="s">
        <v>203</v>
      </c>
      <c r="H312" s="219">
        <v>103.66200000000001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40</v>
      </c>
      <c r="O312" s="91"/>
      <c r="P312" s="225">
        <f>O312*H312</f>
        <v>0</v>
      </c>
      <c r="Q312" s="225">
        <v>0</v>
      </c>
      <c r="R312" s="225">
        <f>Q312*H312</f>
        <v>0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125</v>
      </c>
      <c r="AT312" s="227" t="s">
        <v>121</v>
      </c>
      <c r="AU312" s="227" t="s">
        <v>84</v>
      </c>
      <c r="AY312" s="17" t="s">
        <v>119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82</v>
      </c>
      <c r="BK312" s="228">
        <f>ROUND(I312*H312,2)</f>
        <v>0</v>
      </c>
      <c r="BL312" s="17" t="s">
        <v>125</v>
      </c>
      <c r="BM312" s="227" t="s">
        <v>396</v>
      </c>
    </row>
    <row r="313" s="2" customFormat="1">
      <c r="A313" s="38"/>
      <c r="B313" s="39"/>
      <c r="C313" s="40"/>
      <c r="D313" s="229" t="s">
        <v>127</v>
      </c>
      <c r="E313" s="40"/>
      <c r="F313" s="230" t="s">
        <v>397</v>
      </c>
      <c r="G313" s="40"/>
      <c r="H313" s="40"/>
      <c r="I313" s="231"/>
      <c r="J313" s="40"/>
      <c r="K313" s="40"/>
      <c r="L313" s="44"/>
      <c r="M313" s="232"/>
      <c r="N313" s="23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127</v>
      </c>
      <c r="AU313" s="17" t="s">
        <v>84</v>
      </c>
    </row>
    <row r="314" s="2" customFormat="1" ht="24.15" customHeight="1">
      <c r="A314" s="38"/>
      <c r="B314" s="39"/>
      <c r="C314" s="215" t="s">
        <v>398</v>
      </c>
      <c r="D314" s="215" t="s">
        <v>121</v>
      </c>
      <c r="E314" s="216" t="s">
        <v>399</v>
      </c>
      <c r="F314" s="217" t="s">
        <v>400</v>
      </c>
      <c r="G314" s="218" t="s">
        <v>203</v>
      </c>
      <c r="H314" s="219">
        <v>1969.578</v>
      </c>
      <c r="I314" s="220"/>
      <c r="J314" s="221">
        <f>ROUND(I314*H314,2)</f>
        <v>0</v>
      </c>
      <c r="K314" s="222"/>
      <c r="L314" s="44"/>
      <c r="M314" s="223" t="s">
        <v>1</v>
      </c>
      <c r="N314" s="224" t="s">
        <v>40</v>
      </c>
      <c r="O314" s="91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7" t="s">
        <v>125</v>
      </c>
      <c r="AT314" s="227" t="s">
        <v>121</v>
      </c>
      <c r="AU314" s="227" t="s">
        <v>84</v>
      </c>
      <c r="AY314" s="17" t="s">
        <v>119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82</v>
      </c>
      <c r="BK314" s="228">
        <f>ROUND(I314*H314,2)</f>
        <v>0</v>
      </c>
      <c r="BL314" s="17" t="s">
        <v>125</v>
      </c>
      <c r="BM314" s="227" t="s">
        <v>401</v>
      </c>
    </row>
    <row r="315" s="2" customFormat="1">
      <c r="A315" s="38"/>
      <c r="B315" s="39"/>
      <c r="C315" s="40"/>
      <c r="D315" s="229" t="s">
        <v>127</v>
      </c>
      <c r="E315" s="40"/>
      <c r="F315" s="230" t="s">
        <v>402</v>
      </c>
      <c r="G315" s="40"/>
      <c r="H315" s="40"/>
      <c r="I315" s="231"/>
      <c r="J315" s="40"/>
      <c r="K315" s="40"/>
      <c r="L315" s="44"/>
      <c r="M315" s="232"/>
      <c r="N315" s="233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127</v>
      </c>
      <c r="AU315" s="17" t="s">
        <v>84</v>
      </c>
    </row>
    <row r="316" s="13" customFormat="1">
      <c r="A316" s="13"/>
      <c r="B316" s="234"/>
      <c r="C316" s="235"/>
      <c r="D316" s="229" t="s">
        <v>129</v>
      </c>
      <c r="E316" s="236" t="s">
        <v>1</v>
      </c>
      <c r="F316" s="237" t="s">
        <v>403</v>
      </c>
      <c r="G316" s="235"/>
      <c r="H316" s="238">
        <v>1969.578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129</v>
      </c>
      <c r="AU316" s="244" t="s">
        <v>84</v>
      </c>
      <c r="AV316" s="13" t="s">
        <v>84</v>
      </c>
      <c r="AW316" s="13" t="s">
        <v>31</v>
      </c>
      <c r="AX316" s="13" t="s">
        <v>82</v>
      </c>
      <c r="AY316" s="244" t="s">
        <v>119</v>
      </c>
    </row>
    <row r="317" s="2" customFormat="1" ht="24.15" customHeight="1">
      <c r="A317" s="38"/>
      <c r="B317" s="39"/>
      <c r="C317" s="215" t="s">
        <v>404</v>
      </c>
      <c r="D317" s="215" t="s">
        <v>121</v>
      </c>
      <c r="E317" s="216" t="s">
        <v>405</v>
      </c>
      <c r="F317" s="217" t="s">
        <v>406</v>
      </c>
      <c r="G317" s="218" t="s">
        <v>325</v>
      </c>
      <c r="H317" s="219">
        <v>12.380000000000001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40</v>
      </c>
      <c r="O317" s="91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125</v>
      </c>
      <c r="AT317" s="227" t="s">
        <v>121</v>
      </c>
      <c r="AU317" s="227" t="s">
        <v>84</v>
      </c>
      <c r="AY317" s="17" t="s">
        <v>119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82</v>
      </c>
      <c r="BK317" s="228">
        <f>ROUND(I317*H317,2)</f>
        <v>0</v>
      </c>
      <c r="BL317" s="17" t="s">
        <v>125</v>
      </c>
      <c r="BM317" s="227" t="s">
        <v>407</v>
      </c>
    </row>
    <row r="318" s="2" customFormat="1">
      <c r="A318" s="38"/>
      <c r="B318" s="39"/>
      <c r="C318" s="40"/>
      <c r="D318" s="229" t="s">
        <v>127</v>
      </c>
      <c r="E318" s="40"/>
      <c r="F318" s="230" t="s">
        <v>406</v>
      </c>
      <c r="G318" s="40"/>
      <c r="H318" s="40"/>
      <c r="I318" s="231"/>
      <c r="J318" s="40"/>
      <c r="K318" s="40"/>
      <c r="L318" s="44"/>
      <c r="M318" s="232"/>
      <c r="N318" s="23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127</v>
      </c>
      <c r="AU318" s="17" t="s">
        <v>84</v>
      </c>
    </row>
    <row r="319" s="13" customFormat="1">
      <c r="A319" s="13"/>
      <c r="B319" s="234"/>
      <c r="C319" s="235"/>
      <c r="D319" s="229" t="s">
        <v>129</v>
      </c>
      <c r="E319" s="236" t="s">
        <v>1</v>
      </c>
      <c r="F319" s="237" t="s">
        <v>408</v>
      </c>
      <c r="G319" s="235"/>
      <c r="H319" s="238">
        <v>4.0999999999999996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129</v>
      </c>
      <c r="AU319" s="244" t="s">
        <v>84</v>
      </c>
      <c r="AV319" s="13" t="s">
        <v>84</v>
      </c>
      <c r="AW319" s="13" t="s">
        <v>31</v>
      </c>
      <c r="AX319" s="13" t="s">
        <v>75</v>
      </c>
      <c r="AY319" s="244" t="s">
        <v>119</v>
      </c>
    </row>
    <row r="320" s="13" customFormat="1">
      <c r="A320" s="13"/>
      <c r="B320" s="234"/>
      <c r="C320" s="235"/>
      <c r="D320" s="229" t="s">
        <v>129</v>
      </c>
      <c r="E320" s="236" t="s">
        <v>1</v>
      </c>
      <c r="F320" s="237" t="s">
        <v>409</v>
      </c>
      <c r="G320" s="235"/>
      <c r="H320" s="238">
        <v>8.2799999999999994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129</v>
      </c>
      <c r="AU320" s="244" t="s">
        <v>84</v>
      </c>
      <c r="AV320" s="13" t="s">
        <v>84</v>
      </c>
      <c r="AW320" s="13" t="s">
        <v>31</v>
      </c>
      <c r="AX320" s="13" t="s">
        <v>75</v>
      </c>
      <c r="AY320" s="244" t="s">
        <v>119</v>
      </c>
    </row>
    <row r="321" s="15" customFormat="1">
      <c r="A321" s="15"/>
      <c r="B321" s="255"/>
      <c r="C321" s="256"/>
      <c r="D321" s="229" t="s">
        <v>129</v>
      </c>
      <c r="E321" s="257" t="s">
        <v>1</v>
      </c>
      <c r="F321" s="258" t="s">
        <v>179</v>
      </c>
      <c r="G321" s="256"/>
      <c r="H321" s="259">
        <v>12.380000000000001</v>
      </c>
      <c r="I321" s="260"/>
      <c r="J321" s="256"/>
      <c r="K321" s="256"/>
      <c r="L321" s="261"/>
      <c r="M321" s="262"/>
      <c r="N321" s="263"/>
      <c r="O321" s="263"/>
      <c r="P321" s="263"/>
      <c r="Q321" s="263"/>
      <c r="R321" s="263"/>
      <c r="S321" s="263"/>
      <c r="T321" s="26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5" t="s">
        <v>129</v>
      </c>
      <c r="AU321" s="265" t="s">
        <v>84</v>
      </c>
      <c r="AV321" s="15" t="s">
        <v>125</v>
      </c>
      <c r="AW321" s="15" t="s">
        <v>31</v>
      </c>
      <c r="AX321" s="15" t="s">
        <v>82</v>
      </c>
      <c r="AY321" s="265" t="s">
        <v>119</v>
      </c>
    </row>
    <row r="322" s="12" customFormat="1" ht="22.8" customHeight="1">
      <c r="A322" s="12"/>
      <c r="B322" s="199"/>
      <c r="C322" s="200"/>
      <c r="D322" s="201" t="s">
        <v>74</v>
      </c>
      <c r="E322" s="213" t="s">
        <v>410</v>
      </c>
      <c r="F322" s="213" t="s">
        <v>411</v>
      </c>
      <c r="G322" s="200"/>
      <c r="H322" s="200"/>
      <c r="I322" s="203"/>
      <c r="J322" s="214">
        <f>BK322</f>
        <v>0</v>
      </c>
      <c r="K322" s="200"/>
      <c r="L322" s="205"/>
      <c r="M322" s="206"/>
      <c r="N322" s="207"/>
      <c r="O322" s="207"/>
      <c r="P322" s="208">
        <f>SUM(P323:P324)</f>
        <v>0</v>
      </c>
      <c r="Q322" s="207"/>
      <c r="R322" s="208">
        <f>SUM(R323:R324)</f>
        <v>0</v>
      </c>
      <c r="S322" s="207"/>
      <c r="T322" s="209">
        <f>SUM(T323:T324)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0" t="s">
        <v>82</v>
      </c>
      <c r="AT322" s="211" t="s">
        <v>74</v>
      </c>
      <c r="AU322" s="211" t="s">
        <v>82</v>
      </c>
      <c r="AY322" s="210" t="s">
        <v>119</v>
      </c>
      <c r="BK322" s="212">
        <f>SUM(BK323:BK324)</f>
        <v>0</v>
      </c>
    </row>
    <row r="323" s="2" customFormat="1" ht="16.5" customHeight="1">
      <c r="A323" s="38"/>
      <c r="B323" s="39"/>
      <c r="C323" s="215" t="s">
        <v>412</v>
      </c>
      <c r="D323" s="215" t="s">
        <v>121</v>
      </c>
      <c r="E323" s="216" t="s">
        <v>413</v>
      </c>
      <c r="F323" s="217" t="s">
        <v>414</v>
      </c>
      <c r="G323" s="218" t="s">
        <v>203</v>
      </c>
      <c r="H323" s="219">
        <v>147.41800000000001</v>
      </c>
      <c r="I323" s="220"/>
      <c r="J323" s="221">
        <f>ROUND(I323*H323,2)</f>
        <v>0</v>
      </c>
      <c r="K323" s="222"/>
      <c r="L323" s="44"/>
      <c r="M323" s="223" t="s">
        <v>1</v>
      </c>
      <c r="N323" s="224" t="s">
        <v>40</v>
      </c>
      <c r="O323" s="91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7" t="s">
        <v>125</v>
      </c>
      <c r="AT323" s="227" t="s">
        <v>121</v>
      </c>
      <c r="AU323" s="227" t="s">
        <v>84</v>
      </c>
      <c r="AY323" s="17" t="s">
        <v>119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7" t="s">
        <v>82</v>
      </c>
      <c r="BK323" s="228">
        <f>ROUND(I323*H323,2)</f>
        <v>0</v>
      </c>
      <c r="BL323" s="17" t="s">
        <v>125</v>
      </c>
      <c r="BM323" s="227" t="s">
        <v>415</v>
      </c>
    </row>
    <row r="324" s="2" customFormat="1">
      <c r="A324" s="38"/>
      <c r="B324" s="39"/>
      <c r="C324" s="40"/>
      <c r="D324" s="229" t="s">
        <v>127</v>
      </c>
      <c r="E324" s="40"/>
      <c r="F324" s="230" t="s">
        <v>416</v>
      </c>
      <c r="G324" s="40"/>
      <c r="H324" s="40"/>
      <c r="I324" s="231"/>
      <c r="J324" s="40"/>
      <c r="K324" s="40"/>
      <c r="L324" s="44"/>
      <c r="M324" s="232"/>
      <c r="N324" s="233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127</v>
      </c>
      <c r="AU324" s="17" t="s">
        <v>84</v>
      </c>
    </row>
    <row r="325" s="12" customFormat="1" ht="25.92" customHeight="1">
      <c r="A325" s="12"/>
      <c r="B325" s="199"/>
      <c r="C325" s="200"/>
      <c r="D325" s="201" t="s">
        <v>74</v>
      </c>
      <c r="E325" s="202" t="s">
        <v>417</v>
      </c>
      <c r="F325" s="202" t="s">
        <v>418</v>
      </c>
      <c r="G325" s="200"/>
      <c r="H325" s="200"/>
      <c r="I325" s="203"/>
      <c r="J325" s="204">
        <f>BK325</f>
        <v>0</v>
      </c>
      <c r="K325" s="200"/>
      <c r="L325" s="205"/>
      <c r="M325" s="206"/>
      <c r="N325" s="207"/>
      <c r="O325" s="207"/>
      <c r="P325" s="208">
        <f>P326+P330</f>
        <v>0</v>
      </c>
      <c r="Q325" s="207"/>
      <c r="R325" s="208">
        <f>R326+R330</f>
        <v>0</v>
      </c>
      <c r="S325" s="207"/>
      <c r="T325" s="209">
        <f>T326+T330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0" t="s">
        <v>150</v>
      </c>
      <c r="AT325" s="211" t="s">
        <v>74</v>
      </c>
      <c r="AU325" s="211" t="s">
        <v>75</v>
      </c>
      <c r="AY325" s="210" t="s">
        <v>119</v>
      </c>
      <c r="BK325" s="212">
        <f>BK326+BK330</f>
        <v>0</v>
      </c>
    </row>
    <row r="326" s="12" customFormat="1" ht="22.8" customHeight="1">
      <c r="A326" s="12"/>
      <c r="B326" s="199"/>
      <c r="C326" s="200"/>
      <c r="D326" s="201" t="s">
        <v>74</v>
      </c>
      <c r="E326" s="213" t="s">
        <v>419</v>
      </c>
      <c r="F326" s="213" t="s">
        <v>420</v>
      </c>
      <c r="G326" s="200"/>
      <c r="H326" s="200"/>
      <c r="I326" s="203"/>
      <c r="J326" s="214">
        <f>BK326</f>
        <v>0</v>
      </c>
      <c r="K326" s="200"/>
      <c r="L326" s="205"/>
      <c r="M326" s="206"/>
      <c r="N326" s="207"/>
      <c r="O326" s="207"/>
      <c r="P326" s="208">
        <f>SUM(P327:P329)</f>
        <v>0</v>
      </c>
      <c r="Q326" s="207"/>
      <c r="R326" s="208">
        <f>SUM(R327:R329)</f>
        <v>0</v>
      </c>
      <c r="S326" s="207"/>
      <c r="T326" s="209">
        <f>SUM(T327:T329)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0" t="s">
        <v>150</v>
      </c>
      <c r="AT326" s="211" t="s">
        <v>74</v>
      </c>
      <c r="AU326" s="211" t="s">
        <v>82</v>
      </c>
      <c r="AY326" s="210" t="s">
        <v>119</v>
      </c>
      <c r="BK326" s="212">
        <f>SUM(BK327:BK329)</f>
        <v>0</v>
      </c>
    </row>
    <row r="327" s="2" customFormat="1" ht="16.5" customHeight="1">
      <c r="A327" s="38"/>
      <c r="B327" s="39"/>
      <c r="C327" s="215" t="s">
        <v>421</v>
      </c>
      <c r="D327" s="215" t="s">
        <v>121</v>
      </c>
      <c r="E327" s="216" t="s">
        <v>422</v>
      </c>
      <c r="F327" s="217" t="s">
        <v>423</v>
      </c>
      <c r="G327" s="218" t="s">
        <v>424</v>
      </c>
      <c r="H327" s="219">
        <v>1</v>
      </c>
      <c r="I327" s="220"/>
      <c r="J327" s="221">
        <f>ROUND(I327*H327,2)</f>
        <v>0</v>
      </c>
      <c r="K327" s="222"/>
      <c r="L327" s="44"/>
      <c r="M327" s="223" t="s">
        <v>1</v>
      </c>
      <c r="N327" s="224" t="s">
        <v>40</v>
      </c>
      <c r="O327" s="91"/>
      <c r="P327" s="225">
        <f>O327*H327</f>
        <v>0</v>
      </c>
      <c r="Q327" s="225">
        <v>0</v>
      </c>
      <c r="R327" s="225">
        <f>Q327*H327</f>
        <v>0</v>
      </c>
      <c r="S327" s="225">
        <v>0</v>
      </c>
      <c r="T327" s="22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425</v>
      </c>
      <c r="AT327" s="227" t="s">
        <v>121</v>
      </c>
      <c r="AU327" s="227" t="s">
        <v>84</v>
      </c>
      <c r="AY327" s="17" t="s">
        <v>119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82</v>
      </c>
      <c r="BK327" s="228">
        <f>ROUND(I327*H327,2)</f>
        <v>0</v>
      </c>
      <c r="BL327" s="17" t="s">
        <v>425</v>
      </c>
      <c r="BM327" s="227" t="s">
        <v>426</v>
      </c>
    </row>
    <row r="328" s="2" customFormat="1">
      <c r="A328" s="38"/>
      <c r="B328" s="39"/>
      <c r="C328" s="40"/>
      <c r="D328" s="229" t="s">
        <v>127</v>
      </c>
      <c r="E328" s="40"/>
      <c r="F328" s="230" t="s">
        <v>423</v>
      </c>
      <c r="G328" s="40"/>
      <c r="H328" s="40"/>
      <c r="I328" s="231"/>
      <c r="J328" s="40"/>
      <c r="K328" s="40"/>
      <c r="L328" s="44"/>
      <c r="M328" s="232"/>
      <c r="N328" s="23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127</v>
      </c>
      <c r="AU328" s="17" t="s">
        <v>84</v>
      </c>
    </row>
    <row r="329" s="13" customFormat="1">
      <c r="A329" s="13"/>
      <c r="B329" s="234"/>
      <c r="C329" s="235"/>
      <c r="D329" s="229" t="s">
        <v>129</v>
      </c>
      <c r="E329" s="236" t="s">
        <v>1</v>
      </c>
      <c r="F329" s="237" t="s">
        <v>427</v>
      </c>
      <c r="G329" s="235"/>
      <c r="H329" s="238">
        <v>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129</v>
      </c>
      <c r="AU329" s="244" t="s">
        <v>84</v>
      </c>
      <c r="AV329" s="13" t="s">
        <v>84</v>
      </c>
      <c r="AW329" s="13" t="s">
        <v>31</v>
      </c>
      <c r="AX329" s="13" t="s">
        <v>82</v>
      </c>
      <c r="AY329" s="244" t="s">
        <v>119</v>
      </c>
    </row>
    <row r="330" s="12" customFormat="1" ht="22.8" customHeight="1">
      <c r="A330" s="12"/>
      <c r="B330" s="199"/>
      <c r="C330" s="200"/>
      <c r="D330" s="201" t="s">
        <v>74</v>
      </c>
      <c r="E330" s="213" t="s">
        <v>428</v>
      </c>
      <c r="F330" s="213" t="s">
        <v>429</v>
      </c>
      <c r="G330" s="200"/>
      <c r="H330" s="200"/>
      <c r="I330" s="203"/>
      <c r="J330" s="214">
        <f>BK330</f>
        <v>0</v>
      </c>
      <c r="K330" s="200"/>
      <c r="L330" s="205"/>
      <c r="M330" s="206"/>
      <c r="N330" s="207"/>
      <c r="O330" s="207"/>
      <c r="P330" s="208">
        <f>SUM(P331:P369)</f>
        <v>0</v>
      </c>
      <c r="Q330" s="207"/>
      <c r="R330" s="208">
        <f>SUM(R331:R369)</f>
        <v>0</v>
      </c>
      <c r="S330" s="207"/>
      <c r="T330" s="209">
        <f>SUM(T331:T369)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0" t="s">
        <v>150</v>
      </c>
      <c r="AT330" s="211" t="s">
        <v>74</v>
      </c>
      <c r="AU330" s="211" t="s">
        <v>82</v>
      </c>
      <c r="AY330" s="210" t="s">
        <v>119</v>
      </c>
      <c r="BK330" s="212">
        <f>SUM(BK331:BK369)</f>
        <v>0</v>
      </c>
    </row>
    <row r="331" s="2" customFormat="1" ht="16.5" customHeight="1">
      <c r="A331" s="38"/>
      <c r="B331" s="39"/>
      <c r="C331" s="215" t="s">
        <v>430</v>
      </c>
      <c r="D331" s="215" t="s">
        <v>121</v>
      </c>
      <c r="E331" s="216" t="s">
        <v>431</v>
      </c>
      <c r="F331" s="217" t="s">
        <v>429</v>
      </c>
      <c r="G331" s="218" t="s">
        <v>325</v>
      </c>
      <c r="H331" s="219">
        <v>1</v>
      </c>
      <c r="I331" s="220"/>
      <c r="J331" s="221">
        <f>ROUND(I331*H331,2)</f>
        <v>0</v>
      </c>
      <c r="K331" s="222"/>
      <c r="L331" s="44"/>
      <c r="M331" s="223" t="s">
        <v>1</v>
      </c>
      <c r="N331" s="224" t="s">
        <v>40</v>
      </c>
      <c r="O331" s="91"/>
      <c r="P331" s="225">
        <f>O331*H331</f>
        <v>0</v>
      </c>
      <c r="Q331" s="225">
        <v>0</v>
      </c>
      <c r="R331" s="225">
        <f>Q331*H331</f>
        <v>0</v>
      </c>
      <c r="S331" s="225">
        <v>0</v>
      </c>
      <c r="T331" s="22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7" t="s">
        <v>425</v>
      </c>
      <c r="AT331" s="227" t="s">
        <v>121</v>
      </c>
      <c r="AU331" s="227" t="s">
        <v>84</v>
      </c>
      <c r="AY331" s="17" t="s">
        <v>119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82</v>
      </c>
      <c r="BK331" s="228">
        <f>ROUND(I331*H331,2)</f>
        <v>0</v>
      </c>
      <c r="BL331" s="17" t="s">
        <v>425</v>
      </c>
      <c r="BM331" s="227" t="s">
        <v>432</v>
      </c>
    </row>
    <row r="332" s="2" customFormat="1">
      <c r="A332" s="38"/>
      <c r="B332" s="39"/>
      <c r="C332" s="40"/>
      <c r="D332" s="229" t="s">
        <v>127</v>
      </c>
      <c r="E332" s="40"/>
      <c r="F332" s="230" t="s">
        <v>429</v>
      </c>
      <c r="G332" s="40"/>
      <c r="H332" s="40"/>
      <c r="I332" s="231"/>
      <c r="J332" s="40"/>
      <c r="K332" s="40"/>
      <c r="L332" s="44"/>
      <c r="M332" s="232"/>
      <c r="N332" s="23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127</v>
      </c>
      <c r="AU332" s="17" t="s">
        <v>84</v>
      </c>
    </row>
    <row r="333" s="13" customFormat="1">
      <c r="A333" s="13"/>
      <c r="B333" s="234"/>
      <c r="C333" s="235"/>
      <c r="D333" s="229" t="s">
        <v>129</v>
      </c>
      <c r="E333" s="236" t="s">
        <v>1</v>
      </c>
      <c r="F333" s="237" t="s">
        <v>433</v>
      </c>
      <c r="G333" s="235"/>
      <c r="H333" s="238">
        <v>1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129</v>
      </c>
      <c r="AU333" s="244" t="s">
        <v>84</v>
      </c>
      <c r="AV333" s="13" t="s">
        <v>84</v>
      </c>
      <c r="AW333" s="13" t="s">
        <v>31</v>
      </c>
      <c r="AX333" s="13" t="s">
        <v>82</v>
      </c>
      <c r="AY333" s="244" t="s">
        <v>119</v>
      </c>
    </row>
    <row r="334" s="2" customFormat="1" ht="16.5" customHeight="1">
      <c r="A334" s="38"/>
      <c r="B334" s="39"/>
      <c r="C334" s="215" t="s">
        <v>434</v>
      </c>
      <c r="D334" s="215" t="s">
        <v>121</v>
      </c>
      <c r="E334" s="216" t="s">
        <v>435</v>
      </c>
      <c r="F334" s="217" t="s">
        <v>436</v>
      </c>
      <c r="G334" s="218" t="s">
        <v>325</v>
      </c>
      <c r="H334" s="219">
        <v>1</v>
      </c>
      <c r="I334" s="220"/>
      <c r="J334" s="221">
        <f>ROUND(I334*H334,2)</f>
        <v>0</v>
      </c>
      <c r="K334" s="222"/>
      <c r="L334" s="44"/>
      <c r="M334" s="223" t="s">
        <v>1</v>
      </c>
      <c r="N334" s="224" t="s">
        <v>40</v>
      </c>
      <c r="O334" s="91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7" t="s">
        <v>425</v>
      </c>
      <c r="AT334" s="227" t="s">
        <v>121</v>
      </c>
      <c r="AU334" s="227" t="s">
        <v>84</v>
      </c>
      <c r="AY334" s="17" t="s">
        <v>119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7" t="s">
        <v>82</v>
      </c>
      <c r="BK334" s="228">
        <f>ROUND(I334*H334,2)</f>
        <v>0</v>
      </c>
      <c r="BL334" s="17" t="s">
        <v>425</v>
      </c>
      <c r="BM334" s="227" t="s">
        <v>437</v>
      </c>
    </row>
    <row r="335" s="2" customFormat="1">
      <c r="A335" s="38"/>
      <c r="B335" s="39"/>
      <c r="C335" s="40"/>
      <c r="D335" s="229" t="s">
        <v>127</v>
      </c>
      <c r="E335" s="40"/>
      <c r="F335" s="230" t="s">
        <v>438</v>
      </c>
      <c r="G335" s="40"/>
      <c r="H335" s="40"/>
      <c r="I335" s="231"/>
      <c r="J335" s="40"/>
      <c r="K335" s="40"/>
      <c r="L335" s="44"/>
      <c r="M335" s="232"/>
      <c r="N335" s="233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127</v>
      </c>
      <c r="AU335" s="17" t="s">
        <v>84</v>
      </c>
    </row>
    <row r="336" s="14" customFormat="1">
      <c r="A336" s="14"/>
      <c r="B336" s="245"/>
      <c r="C336" s="246"/>
      <c r="D336" s="229" t="s">
        <v>129</v>
      </c>
      <c r="E336" s="247" t="s">
        <v>1</v>
      </c>
      <c r="F336" s="248" t="s">
        <v>439</v>
      </c>
      <c r="G336" s="246"/>
      <c r="H336" s="247" t="s">
        <v>1</v>
      </c>
      <c r="I336" s="249"/>
      <c r="J336" s="246"/>
      <c r="K336" s="246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129</v>
      </c>
      <c r="AU336" s="254" t="s">
        <v>84</v>
      </c>
      <c r="AV336" s="14" t="s">
        <v>82</v>
      </c>
      <c r="AW336" s="14" t="s">
        <v>31</v>
      </c>
      <c r="AX336" s="14" t="s">
        <v>75</v>
      </c>
      <c r="AY336" s="254" t="s">
        <v>119</v>
      </c>
    </row>
    <row r="337" s="13" customFormat="1">
      <c r="A337" s="13"/>
      <c r="B337" s="234"/>
      <c r="C337" s="235"/>
      <c r="D337" s="229" t="s">
        <v>129</v>
      </c>
      <c r="E337" s="236" t="s">
        <v>1</v>
      </c>
      <c r="F337" s="237" t="s">
        <v>440</v>
      </c>
      <c r="G337" s="235"/>
      <c r="H337" s="238">
        <v>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129</v>
      </c>
      <c r="AU337" s="244" t="s">
        <v>84</v>
      </c>
      <c r="AV337" s="13" t="s">
        <v>84</v>
      </c>
      <c r="AW337" s="13" t="s">
        <v>31</v>
      </c>
      <c r="AX337" s="13" t="s">
        <v>82</v>
      </c>
      <c r="AY337" s="244" t="s">
        <v>119</v>
      </c>
    </row>
    <row r="338" s="2" customFormat="1" ht="16.5" customHeight="1">
      <c r="A338" s="38"/>
      <c r="B338" s="39"/>
      <c r="C338" s="215" t="s">
        <v>441</v>
      </c>
      <c r="D338" s="215" t="s">
        <v>121</v>
      </c>
      <c r="E338" s="216" t="s">
        <v>442</v>
      </c>
      <c r="F338" s="217" t="s">
        <v>443</v>
      </c>
      <c r="G338" s="218" t="s">
        <v>444</v>
      </c>
      <c r="H338" s="219">
        <v>1</v>
      </c>
      <c r="I338" s="220"/>
      <c r="J338" s="221">
        <f>ROUND(I338*H338,2)</f>
        <v>0</v>
      </c>
      <c r="K338" s="222"/>
      <c r="L338" s="44"/>
      <c r="M338" s="223" t="s">
        <v>1</v>
      </c>
      <c r="N338" s="224" t="s">
        <v>40</v>
      </c>
      <c r="O338" s="91"/>
      <c r="P338" s="225">
        <f>O338*H338</f>
        <v>0</v>
      </c>
      <c r="Q338" s="225">
        <v>0</v>
      </c>
      <c r="R338" s="225">
        <f>Q338*H338</f>
        <v>0</v>
      </c>
      <c r="S338" s="225">
        <v>0</v>
      </c>
      <c r="T338" s="22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7" t="s">
        <v>425</v>
      </c>
      <c r="AT338" s="227" t="s">
        <v>121</v>
      </c>
      <c r="AU338" s="227" t="s">
        <v>84</v>
      </c>
      <c r="AY338" s="17" t="s">
        <v>119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82</v>
      </c>
      <c r="BK338" s="228">
        <f>ROUND(I338*H338,2)</f>
        <v>0</v>
      </c>
      <c r="BL338" s="17" t="s">
        <v>425</v>
      </c>
      <c r="BM338" s="227" t="s">
        <v>445</v>
      </c>
    </row>
    <row r="339" s="2" customFormat="1">
      <c r="A339" s="38"/>
      <c r="B339" s="39"/>
      <c r="C339" s="40"/>
      <c r="D339" s="229" t="s">
        <v>127</v>
      </c>
      <c r="E339" s="40"/>
      <c r="F339" s="230" t="s">
        <v>443</v>
      </c>
      <c r="G339" s="40"/>
      <c r="H339" s="40"/>
      <c r="I339" s="231"/>
      <c r="J339" s="40"/>
      <c r="K339" s="40"/>
      <c r="L339" s="44"/>
      <c r="M339" s="232"/>
      <c r="N339" s="233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127</v>
      </c>
      <c r="AU339" s="17" t="s">
        <v>84</v>
      </c>
    </row>
    <row r="340" s="13" customFormat="1">
      <c r="A340" s="13"/>
      <c r="B340" s="234"/>
      <c r="C340" s="235"/>
      <c r="D340" s="229" t="s">
        <v>129</v>
      </c>
      <c r="E340" s="236" t="s">
        <v>1</v>
      </c>
      <c r="F340" s="237" t="s">
        <v>446</v>
      </c>
      <c r="G340" s="235"/>
      <c r="H340" s="238">
        <v>1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129</v>
      </c>
      <c r="AU340" s="244" t="s">
        <v>84</v>
      </c>
      <c r="AV340" s="13" t="s">
        <v>84</v>
      </c>
      <c r="AW340" s="13" t="s">
        <v>31</v>
      </c>
      <c r="AX340" s="13" t="s">
        <v>82</v>
      </c>
      <c r="AY340" s="244" t="s">
        <v>119</v>
      </c>
    </row>
    <row r="341" s="2" customFormat="1" ht="16.5" customHeight="1">
      <c r="A341" s="38"/>
      <c r="B341" s="39"/>
      <c r="C341" s="215" t="s">
        <v>447</v>
      </c>
      <c r="D341" s="215" t="s">
        <v>121</v>
      </c>
      <c r="E341" s="216" t="s">
        <v>448</v>
      </c>
      <c r="F341" s="217" t="s">
        <v>449</v>
      </c>
      <c r="G341" s="218" t="s">
        <v>325</v>
      </c>
      <c r="H341" s="219">
        <v>1</v>
      </c>
      <c r="I341" s="220"/>
      <c r="J341" s="221">
        <f>ROUND(I341*H341,2)</f>
        <v>0</v>
      </c>
      <c r="K341" s="222"/>
      <c r="L341" s="44"/>
      <c r="M341" s="223" t="s">
        <v>1</v>
      </c>
      <c r="N341" s="224" t="s">
        <v>40</v>
      </c>
      <c r="O341" s="91"/>
      <c r="P341" s="225">
        <f>O341*H341</f>
        <v>0</v>
      </c>
      <c r="Q341" s="225">
        <v>0</v>
      </c>
      <c r="R341" s="225">
        <f>Q341*H341</f>
        <v>0</v>
      </c>
      <c r="S341" s="225">
        <v>0</v>
      </c>
      <c r="T341" s="22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7" t="s">
        <v>425</v>
      </c>
      <c r="AT341" s="227" t="s">
        <v>121</v>
      </c>
      <c r="AU341" s="227" t="s">
        <v>84</v>
      </c>
      <c r="AY341" s="17" t="s">
        <v>119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7" t="s">
        <v>82</v>
      </c>
      <c r="BK341" s="228">
        <f>ROUND(I341*H341,2)</f>
        <v>0</v>
      </c>
      <c r="BL341" s="17" t="s">
        <v>425</v>
      </c>
      <c r="BM341" s="227" t="s">
        <v>450</v>
      </c>
    </row>
    <row r="342" s="2" customFormat="1">
      <c r="A342" s="38"/>
      <c r="B342" s="39"/>
      <c r="C342" s="40"/>
      <c r="D342" s="229" t="s">
        <v>127</v>
      </c>
      <c r="E342" s="40"/>
      <c r="F342" s="230" t="s">
        <v>449</v>
      </c>
      <c r="G342" s="40"/>
      <c r="H342" s="40"/>
      <c r="I342" s="231"/>
      <c r="J342" s="40"/>
      <c r="K342" s="40"/>
      <c r="L342" s="44"/>
      <c r="M342" s="232"/>
      <c r="N342" s="23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127</v>
      </c>
      <c r="AU342" s="17" t="s">
        <v>84</v>
      </c>
    </row>
    <row r="343" s="13" customFormat="1">
      <c r="A343" s="13"/>
      <c r="B343" s="234"/>
      <c r="C343" s="235"/>
      <c r="D343" s="229" t="s">
        <v>129</v>
      </c>
      <c r="E343" s="236" t="s">
        <v>1</v>
      </c>
      <c r="F343" s="237" t="s">
        <v>451</v>
      </c>
      <c r="G343" s="235"/>
      <c r="H343" s="238">
        <v>1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129</v>
      </c>
      <c r="AU343" s="244" t="s">
        <v>84</v>
      </c>
      <c r="AV343" s="13" t="s">
        <v>84</v>
      </c>
      <c r="AW343" s="13" t="s">
        <v>31</v>
      </c>
      <c r="AX343" s="13" t="s">
        <v>82</v>
      </c>
      <c r="AY343" s="244" t="s">
        <v>119</v>
      </c>
    </row>
    <row r="344" s="2" customFormat="1" ht="16.5" customHeight="1">
      <c r="A344" s="38"/>
      <c r="B344" s="39"/>
      <c r="C344" s="215" t="s">
        <v>452</v>
      </c>
      <c r="D344" s="215" t="s">
        <v>121</v>
      </c>
      <c r="E344" s="216" t="s">
        <v>453</v>
      </c>
      <c r="F344" s="217" t="s">
        <v>454</v>
      </c>
      <c r="G344" s="218" t="s">
        <v>325</v>
      </c>
      <c r="H344" s="219">
        <v>1</v>
      </c>
      <c r="I344" s="220"/>
      <c r="J344" s="221">
        <f>ROUND(I344*H344,2)</f>
        <v>0</v>
      </c>
      <c r="K344" s="222"/>
      <c r="L344" s="44"/>
      <c r="M344" s="223" t="s">
        <v>1</v>
      </c>
      <c r="N344" s="224" t="s">
        <v>40</v>
      </c>
      <c r="O344" s="91"/>
      <c r="P344" s="225">
        <f>O344*H344</f>
        <v>0</v>
      </c>
      <c r="Q344" s="225">
        <v>0</v>
      </c>
      <c r="R344" s="225">
        <f>Q344*H344</f>
        <v>0</v>
      </c>
      <c r="S344" s="225">
        <v>0</v>
      </c>
      <c r="T344" s="22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7" t="s">
        <v>425</v>
      </c>
      <c r="AT344" s="227" t="s">
        <v>121</v>
      </c>
      <c r="AU344" s="227" t="s">
        <v>84</v>
      </c>
      <c r="AY344" s="17" t="s">
        <v>119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7" t="s">
        <v>82</v>
      </c>
      <c r="BK344" s="228">
        <f>ROUND(I344*H344,2)</f>
        <v>0</v>
      </c>
      <c r="BL344" s="17" t="s">
        <v>425</v>
      </c>
      <c r="BM344" s="227" t="s">
        <v>455</v>
      </c>
    </row>
    <row r="345" s="2" customFormat="1">
      <c r="A345" s="38"/>
      <c r="B345" s="39"/>
      <c r="C345" s="40"/>
      <c r="D345" s="229" t="s">
        <v>127</v>
      </c>
      <c r="E345" s="40"/>
      <c r="F345" s="230" t="s">
        <v>454</v>
      </c>
      <c r="G345" s="40"/>
      <c r="H345" s="40"/>
      <c r="I345" s="231"/>
      <c r="J345" s="40"/>
      <c r="K345" s="40"/>
      <c r="L345" s="44"/>
      <c r="M345" s="232"/>
      <c r="N345" s="233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127</v>
      </c>
      <c r="AU345" s="17" t="s">
        <v>84</v>
      </c>
    </row>
    <row r="346" s="13" customFormat="1">
      <c r="A346" s="13"/>
      <c r="B346" s="234"/>
      <c r="C346" s="235"/>
      <c r="D346" s="229" t="s">
        <v>129</v>
      </c>
      <c r="E346" s="236" t="s">
        <v>1</v>
      </c>
      <c r="F346" s="237" t="s">
        <v>456</v>
      </c>
      <c r="G346" s="235"/>
      <c r="H346" s="238">
        <v>1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129</v>
      </c>
      <c r="AU346" s="244" t="s">
        <v>84</v>
      </c>
      <c r="AV346" s="13" t="s">
        <v>84</v>
      </c>
      <c r="AW346" s="13" t="s">
        <v>31</v>
      </c>
      <c r="AX346" s="13" t="s">
        <v>82</v>
      </c>
      <c r="AY346" s="244" t="s">
        <v>119</v>
      </c>
    </row>
    <row r="347" s="2" customFormat="1" ht="24.15" customHeight="1">
      <c r="A347" s="38"/>
      <c r="B347" s="39"/>
      <c r="C347" s="215" t="s">
        <v>457</v>
      </c>
      <c r="D347" s="215" t="s">
        <v>121</v>
      </c>
      <c r="E347" s="216" t="s">
        <v>458</v>
      </c>
      <c r="F347" s="217" t="s">
        <v>459</v>
      </c>
      <c r="G347" s="218" t="s">
        <v>424</v>
      </c>
      <c r="H347" s="219">
        <v>1</v>
      </c>
      <c r="I347" s="220"/>
      <c r="J347" s="221">
        <f>ROUND(I347*H347,2)</f>
        <v>0</v>
      </c>
      <c r="K347" s="222"/>
      <c r="L347" s="44"/>
      <c r="M347" s="223" t="s">
        <v>1</v>
      </c>
      <c r="N347" s="224" t="s">
        <v>40</v>
      </c>
      <c r="O347" s="91"/>
      <c r="P347" s="225">
        <f>O347*H347</f>
        <v>0</v>
      </c>
      <c r="Q347" s="225">
        <v>0</v>
      </c>
      <c r="R347" s="225">
        <f>Q347*H347</f>
        <v>0</v>
      </c>
      <c r="S347" s="225">
        <v>0</v>
      </c>
      <c r="T347" s="22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7" t="s">
        <v>425</v>
      </c>
      <c r="AT347" s="227" t="s">
        <v>121</v>
      </c>
      <c r="AU347" s="227" t="s">
        <v>84</v>
      </c>
      <c r="AY347" s="17" t="s">
        <v>119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7" t="s">
        <v>82</v>
      </c>
      <c r="BK347" s="228">
        <f>ROUND(I347*H347,2)</f>
        <v>0</v>
      </c>
      <c r="BL347" s="17" t="s">
        <v>425</v>
      </c>
      <c r="BM347" s="227" t="s">
        <v>460</v>
      </c>
    </row>
    <row r="348" s="2" customFormat="1">
      <c r="A348" s="38"/>
      <c r="B348" s="39"/>
      <c r="C348" s="40"/>
      <c r="D348" s="229" t="s">
        <v>127</v>
      </c>
      <c r="E348" s="40"/>
      <c r="F348" s="230" t="s">
        <v>459</v>
      </c>
      <c r="G348" s="40"/>
      <c r="H348" s="40"/>
      <c r="I348" s="231"/>
      <c r="J348" s="40"/>
      <c r="K348" s="40"/>
      <c r="L348" s="44"/>
      <c r="M348" s="232"/>
      <c r="N348" s="233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127</v>
      </c>
      <c r="AU348" s="17" t="s">
        <v>84</v>
      </c>
    </row>
    <row r="349" s="2" customFormat="1" ht="49.05" customHeight="1">
      <c r="A349" s="38"/>
      <c r="B349" s="39"/>
      <c r="C349" s="215" t="s">
        <v>461</v>
      </c>
      <c r="D349" s="215" t="s">
        <v>121</v>
      </c>
      <c r="E349" s="216" t="s">
        <v>462</v>
      </c>
      <c r="F349" s="217" t="s">
        <v>463</v>
      </c>
      <c r="G349" s="218" t="s">
        <v>464</v>
      </c>
      <c r="H349" s="219">
        <v>1</v>
      </c>
      <c r="I349" s="220"/>
      <c r="J349" s="221">
        <f>ROUND(I349*H349,2)</f>
        <v>0</v>
      </c>
      <c r="K349" s="222"/>
      <c r="L349" s="44"/>
      <c r="M349" s="223" t="s">
        <v>1</v>
      </c>
      <c r="N349" s="224" t="s">
        <v>40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425</v>
      </c>
      <c r="AT349" s="227" t="s">
        <v>121</v>
      </c>
      <c r="AU349" s="227" t="s">
        <v>84</v>
      </c>
      <c r="AY349" s="17" t="s">
        <v>119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82</v>
      </c>
      <c r="BK349" s="228">
        <f>ROUND(I349*H349,2)</f>
        <v>0</v>
      </c>
      <c r="BL349" s="17" t="s">
        <v>425</v>
      </c>
      <c r="BM349" s="227" t="s">
        <v>465</v>
      </c>
    </row>
    <row r="350" s="2" customFormat="1">
      <c r="A350" s="38"/>
      <c r="B350" s="39"/>
      <c r="C350" s="40"/>
      <c r="D350" s="229" t="s">
        <v>127</v>
      </c>
      <c r="E350" s="40"/>
      <c r="F350" s="230" t="s">
        <v>466</v>
      </c>
      <c r="G350" s="40"/>
      <c r="H350" s="40"/>
      <c r="I350" s="231"/>
      <c r="J350" s="40"/>
      <c r="K350" s="40"/>
      <c r="L350" s="44"/>
      <c r="M350" s="232"/>
      <c r="N350" s="233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127</v>
      </c>
      <c r="AU350" s="17" t="s">
        <v>84</v>
      </c>
    </row>
    <row r="351" s="14" customFormat="1">
      <c r="A351" s="14"/>
      <c r="B351" s="245"/>
      <c r="C351" s="246"/>
      <c r="D351" s="229" t="s">
        <v>129</v>
      </c>
      <c r="E351" s="247" t="s">
        <v>1</v>
      </c>
      <c r="F351" s="248" t="s">
        <v>467</v>
      </c>
      <c r="G351" s="246"/>
      <c r="H351" s="247" t="s">
        <v>1</v>
      </c>
      <c r="I351" s="249"/>
      <c r="J351" s="246"/>
      <c r="K351" s="246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129</v>
      </c>
      <c r="AU351" s="254" t="s">
        <v>84</v>
      </c>
      <c r="AV351" s="14" t="s">
        <v>82</v>
      </c>
      <c r="AW351" s="14" t="s">
        <v>31</v>
      </c>
      <c r="AX351" s="14" t="s">
        <v>75</v>
      </c>
      <c r="AY351" s="254" t="s">
        <v>119</v>
      </c>
    </row>
    <row r="352" s="14" customFormat="1">
      <c r="A352" s="14"/>
      <c r="B352" s="245"/>
      <c r="C352" s="246"/>
      <c r="D352" s="229" t="s">
        <v>129</v>
      </c>
      <c r="E352" s="247" t="s">
        <v>1</v>
      </c>
      <c r="F352" s="248" t="s">
        <v>468</v>
      </c>
      <c r="G352" s="246"/>
      <c r="H352" s="247" t="s">
        <v>1</v>
      </c>
      <c r="I352" s="249"/>
      <c r="J352" s="246"/>
      <c r="K352" s="246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129</v>
      </c>
      <c r="AU352" s="254" t="s">
        <v>84</v>
      </c>
      <c r="AV352" s="14" t="s">
        <v>82</v>
      </c>
      <c r="AW352" s="14" t="s">
        <v>31</v>
      </c>
      <c r="AX352" s="14" t="s">
        <v>75</v>
      </c>
      <c r="AY352" s="254" t="s">
        <v>119</v>
      </c>
    </row>
    <row r="353" s="14" customFormat="1">
      <c r="A353" s="14"/>
      <c r="B353" s="245"/>
      <c r="C353" s="246"/>
      <c r="D353" s="229" t="s">
        <v>129</v>
      </c>
      <c r="E353" s="247" t="s">
        <v>1</v>
      </c>
      <c r="F353" s="248" t="s">
        <v>469</v>
      </c>
      <c r="G353" s="246"/>
      <c r="H353" s="247" t="s">
        <v>1</v>
      </c>
      <c r="I353" s="249"/>
      <c r="J353" s="246"/>
      <c r="K353" s="246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129</v>
      </c>
      <c r="AU353" s="254" t="s">
        <v>84</v>
      </c>
      <c r="AV353" s="14" t="s">
        <v>82</v>
      </c>
      <c r="AW353" s="14" t="s">
        <v>31</v>
      </c>
      <c r="AX353" s="14" t="s">
        <v>75</v>
      </c>
      <c r="AY353" s="254" t="s">
        <v>119</v>
      </c>
    </row>
    <row r="354" s="13" customFormat="1">
      <c r="A354" s="13"/>
      <c r="B354" s="234"/>
      <c r="C354" s="235"/>
      <c r="D354" s="229" t="s">
        <v>129</v>
      </c>
      <c r="E354" s="236" t="s">
        <v>1</v>
      </c>
      <c r="F354" s="237" t="s">
        <v>470</v>
      </c>
      <c r="G354" s="235"/>
      <c r="H354" s="238">
        <v>1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129</v>
      </c>
      <c r="AU354" s="244" t="s">
        <v>84</v>
      </c>
      <c r="AV354" s="13" t="s">
        <v>84</v>
      </c>
      <c r="AW354" s="13" t="s">
        <v>31</v>
      </c>
      <c r="AX354" s="13" t="s">
        <v>82</v>
      </c>
      <c r="AY354" s="244" t="s">
        <v>119</v>
      </c>
    </row>
    <row r="355" s="2" customFormat="1" ht="16.5" customHeight="1">
      <c r="A355" s="38"/>
      <c r="B355" s="39"/>
      <c r="C355" s="215" t="s">
        <v>471</v>
      </c>
      <c r="D355" s="215" t="s">
        <v>121</v>
      </c>
      <c r="E355" s="216" t="s">
        <v>472</v>
      </c>
      <c r="F355" s="217" t="s">
        <v>473</v>
      </c>
      <c r="G355" s="218" t="s">
        <v>325</v>
      </c>
      <c r="H355" s="219">
        <v>1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40</v>
      </c>
      <c r="O355" s="91"/>
      <c r="P355" s="225">
        <f>O355*H355</f>
        <v>0</v>
      </c>
      <c r="Q355" s="225">
        <v>0</v>
      </c>
      <c r="R355" s="225">
        <f>Q355*H355</f>
        <v>0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425</v>
      </c>
      <c r="AT355" s="227" t="s">
        <v>121</v>
      </c>
      <c r="AU355" s="227" t="s">
        <v>84</v>
      </c>
      <c r="AY355" s="17" t="s">
        <v>119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82</v>
      </c>
      <c r="BK355" s="228">
        <f>ROUND(I355*H355,2)</f>
        <v>0</v>
      </c>
      <c r="BL355" s="17" t="s">
        <v>425</v>
      </c>
      <c r="BM355" s="227" t="s">
        <v>474</v>
      </c>
    </row>
    <row r="356" s="2" customFormat="1">
      <c r="A356" s="38"/>
      <c r="B356" s="39"/>
      <c r="C356" s="40"/>
      <c r="D356" s="229" t="s">
        <v>127</v>
      </c>
      <c r="E356" s="40"/>
      <c r="F356" s="230" t="s">
        <v>473</v>
      </c>
      <c r="G356" s="40"/>
      <c r="H356" s="40"/>
      <c r="I356" s="231"/>
      <c r="J356" s="40"/>
      <c r="K356" s="40"/>
      <c r="L356" s="44"/>
      <c r="M356" s="232"/>
      <c r="N356" s="233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127</v>
      </c>
      <c r="AU356" s="17" t="s">
        <v>84</v>
      </c>
    </row>
    <row r="357" s="13" customFormat="1">
      <c r="A357" s="13"/>
      <c r="B357" s="234"/>
      <c r="C357" s="235"/>
      <c r="D357" s="229" t="s">
        <v>129</v>
      </c>
      <c r="E357" s="236" t="s">
        <v>1</v>
      </c>
      <c r="F357" s="237" t="s">
        <v>475</v>
      </c>
      <c r="G357" s="235"/>
      <c r="H357" s="238">
        <v>1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129</v>
      </c>
      <c r="AU357" s="244" t="s">
        <v>84</v>
      </c>
      <c r="AV357" s="13" t="s">
        <v>84</v>
      </c>
      <c r="AW357" s="13" t="s">
        <v>31</v>
      </c>
      <c r="AX357" s="13" t="s">
        <v>82</v>
      </c>
      <c r="AY357" s="244" t="s">
        <v>119</v>
      </c>
    </row>
    <row r="358" s="2" customFormat="1" ht="16.5" customHeight="1">
      <c r="A358" s="38"/>
      <c r="B358" s="39"/>
      <c r="C358" s="215" t="s">
        <v>476</v>
      </c>
      <c r="D358" s="215" t="s">
        <v>121</v>
      </c>
      <c r="E358" s="216" t="s">
        <v>477</v>
      </c>
      <c r="F358" s="217" t="s">
        <v>478</v>
      </c>
      <c r="G358" s="218" t="s">
        <v>325</v>
      </c>
      <c r="H358" s="219">
        <v>1</v>
      </c>
      <c r="I358" s="220"/>
      <c r="J358" s="221">
        <f>ROUND(I358*H358,2)</f>
        <v>0</v>
      </c>
      <c r="K358" s="222"/>
      <c r="L358" s="44"/>
      <c r="M358" s="223" t="s">
        <v>1</v>
      </c>
      <c r="N358" s="224" t="s">
        <v>40</v>
      </c>
      <c r="O358" s="91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425</v>
      </c>
      <c r="AT358" s="227" t="s">
        <v>121</v>
      </c>
      <c r="AU358" s="227" t="s">
        <v>84</v>
      </c>
      <c r="AY358" s="17" t="s">
        <v>119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82</v>
      </c>
      <c r="BK358" s="228">
        <f>ROUND(I358*H358,2)</f>
        <v>0</v>
      </c>
      <c r="BL358" s="17" t="s">
        <v>425</v>
      </c>
      <c r="BM358" s="227" t="s">
        <v>479</v>
      </c>
    </row>
    <row r="359" s="2" customFormat="1">
      <c r="A359" s="38"/>
      <c r="B359" s="39"/>
      <c r="C359" s="40"/>
      <c r="D359" s="229" t="s">
        <v>127</v>
      </c>
      <c r="E359" s="40"/>
      <c r="F359" s="230" t="s">
        <v>478</v>
      </c>
      <c r="G359" s="40"/>
      <c r="H359" s="40"/>
      <c r="I359" s="231"/>
      <c r="J359" s="40"/>
      <c r="K359" s="40"/>
      <c r="L359" s="44"/>
      <c r="M359" s="232"/>
      <c r="N359" s="233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127</v>
      </c>
      <c r="AU359" s="17" t="s">
        <v>84</v>
      </c>
    </row>
    <row r="360" s="13" customFormat="1">
      <c r="A360" s="13"/>
      <c r="B360" s="234"/>
      <c r="C360" s="235"/>
      <c r="D360" s="229" t="s">
        <v>129</v>
      </c>
      <c r="E360" s="236" t="s">
        <v>1</v>
      </c>
      <c r="F360" s="237" t="s">
        <v>475</v>
      </c>
      <c r="G360" s="235"/>
      <c r="H360" s="238">
        <v>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129</v>
      </c>
      <c r="AU360" s="244" t="s">
        <v>84</v>
      </c>
      <c r="AV360" s="13" t="s">
        <v>84</v>
      </c>
      <c r="AW360" s="13" t="s">
        <v>31</v>
      </c>
      <c r="AX360" s="13" t="s">
        <v>82</v>
      </c>
      <c r="AY360" s="244" t="s">
        <v>119</v>
      </c>
    </row>
    <row r="361" s="2" customFormat="1" ht="21.75" customHeight="1">
      <c r="A361" s="38"/>
      <c r="B361" s="39"/>
      <c r="C361" s="215" t="s">
        <v>480</v>
      </c>
      <c r="D361" s="215" t="s">
        <v>121</v>
      </c>
      <c r="E361" s="216" t="s">
        <v>481</v>
      </c>
      <c r="F361" s="217" t="s">
        <v>482</v>
      </c>
      <c r="G361" s="218" t="s">
        <v>325</v>
      </c>
      <c r="H361" s="219">
        <v>1</v>
      </c>
      <c r="I361" s="220"/>
      <c r="J361" s="221">
        <f>ROUND(I361*H361,2)</f>
        <v>0</v>
      </c>
      <c r="K361" s="222"/>
      <c r="L361" s="44"/>
      <c r="M361" s="223" t="s">
        <v>1</v>
      </c>
      <c r="N361" s="224" t="s">
        <v>40</v>
      </c>
      <c r="O361" s="91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7" t="s">
        <v>425</v>
      </c>
      <c r="AT361" s="227" t="s">
        <v>121</v>
      </c>
      <c r="AU361" s="227" t="s">
        <v>84</v>
      </c>
      <c r="AY361" s="17" t="s">
        <v>119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82</v>
      </c>
      <c r="BK361" s="228">
        <f>ROUND(I361*H361,2)</f>
        <v>0</v>
      </c>
      <c r="BL361" s="17" t="s">
        <v>425</v>
      </c>
      <c r="BM361" s="227" t="s">
        <v>483</v>
      </c>
    </row>
    <row r="362" s="2" customFormat="1">
      <c r="A362" s="38"/>
      <c r="B362" s="39"/>
      <c r="C362" s="40"/>
      <c r="D362" s="229" t="s">
        <v>127</v>
      </c>
      <c r="E362" s="40"/>
      <c r="F362" s="230" t="s">
        <v>482</v>
      </c>
      <c r="G362" s="40"/>
      <c r="H362" s="40"/>
      <c r="I362" s="231"/>
      <c r="J362" s="40"/>
      <c r="K362" s="40"/>
      <c r="L362" s="44"/>
      <c r="M362" s="232"/>
      <c r="N362" s="233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127</v>
      </c>
      <c r="AU362" s="17" t="s">
        <v>84</v>
      </c>
    </row>
    <row r="363" s="14" customFormat="1">
      <c r="A363" s="14"/>
      <c r="B363" s="245"/>
      <c r="C363" s="246"/>
      <c r="D363" s="229" t="s">
        <v>129</v>
      </c>
      <c r="E363" s="247" t="s">
        <v>1</v>
      </c>
      <c r="F363" s="248" t="s">
        <v>484</v>
      </c>
      <c r="G363" s="246"/>
      <c r="H363" s="247" t="s">
        <v>1</v>
      </c>
      <c r="I363" s="249"/>
      <c r="J363" s="246"/>
      <c r="K363" s="246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129</v>
      </c>
      <c r="AU363" s="254" t="s">
        <v>84</v>
      </c>
      <c r="AV363" s="14" t="s">
        <v>82</v>
      </c>
      <c r="AW363" s="14" t="s">
        <v>31</v>
      </c>
      <c r="AX363" s="14" t="s">
        <v>75</v>
      </c>
      <c r="AY363" s="254" t="s">
        <v>119</v>
      </c>
    </row>
    <row r="364" s="14" customFormat="1">
      <c r="A364" s="14"/>
      <c r="B364" s="245"/>
      <c r="C364" s="246"/>
      <c r="D364" s="229" t="s">
        <v>129</v>
      </c>
      <c r="E364" s="247" t="s">
        <v>1</v>
      </c>
      <c r="F364" s="248" t="s">
        <v>485</v>
      </c>
      <c r="G364" s="246"/>
      <c r="H364" s="247" t="s">
        <v>1</v>
      </c>
      <c r="I364" s="249"/>
      <c r="J364" s="246"/>
      <c r="K364" s="246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129</v>
      </c>
      <c r="AU364" s="254" t="s">
        <v>84</v>
      </c>
      <c r="AV364" s="14" t="s">
        <v>82</v>
      </c>
      <c r="AW364" s="14" t="s">
        <v>31</v>
      </c>
      <c r="AX364" s="14" t="s">
        <v>75</v>
      </c>
      <c r="AY364" s="254" t="s">
        <v>119</v>
      </c>
    </row>
    <row r="365" s="13" customFormat="1">
      <c r="A365" s="13"/>
      <c r="B365" s="234"/>
      <c r="C365" s="235"/>
      <c r="D365" s="229" t="s">
        <v>129</v>
      </c>
      <c r="E365" s="236" t="s">
        <v>1</v>
      </c>
      <c r="F365" s="237" t="s">
        <v>486</v>
      </c>
      <c r="G365" s="235"/>
      <c r="H365" s="238">
        <v>1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129</v>
      </c>
      <c r="AU365" s="244" t="s">
        <v>84</v>
      </c>
      <c r="AV365" s="13" t="s">
        <v>84</v>
      </c>
      <c r="AW365" s="13" t="s">
        <v>31</v>
      </c>
      <c r="AX365" s="13" t="s">
        <v>82</v>
      </c>
      <c r="AY365" s="244" t="s">
        <v>119</v>
      </c>
    </row>
    <row r="366" s="2" customFormat="1" ht="24.15" customHeight="1">
      <c r="A366" s="38"/>
      <c r="B366" s="39"/>
      <c r="C366" s="215" t="s">
        <v>487</v>
      </c>
      <c r="D366" s="215" t="s">
        <v>121</v>
      </c>
      <c r="E366" s="216" t="s">
        <v>488</v>
      </c>
      <c r="F366" s="217" t="s">
        <v>489</v>
      </c>
      <c r="G366" s="218" t="s">
        <v>325</v>
      </c>
      <c r="H366" s="219">
        <v>1</v>
      </c>
      <c r="I366" s="220"/>
      <c r="J366" s="221">
        <f>ROUND(I366*H366,2)</f>
        <v>0</v>
      </c>
      <c r="K366" s="222"/>
      <c r="L366" s="44"/>
      <c r="M366" s="223" t="s">
        <v>1</v>
      </c>
      <c r="N366" s="224" t="s">
        <v>40</v>
      </c>
      <c r="O366" s="91"/>
      <c r="P366" s="225">
        <f>O366*H366</f>
        <v>0</v>
      </c>
      <c r="Q366" s="225">
        <v>0</v>
      </c>
      <c r="R366" s="225">
        <f>Q366*H366</f>
        <v>0</v>
      </c>
      <c r="S366" s="225">
        <v>0</v>
      </c>
      <c r="T366" s="226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7" t="s">
        <v>425</v>
      </c>
      <c r="AT366" s="227" t="s">
        <v>121</v>
      </c>
      <c r="AU366" s="227" t="s">
        <v>84</v>
      </c>
      <c r="AY366" s="17" t="s">
        <v>119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7" t="s">
        <v>82</v>
      </c>
      <c r="BK366" s="228">
        <f>ROUND(I366*H366,2)</f>
        <v>0</v>
      </c>
      <c r="BL366" s="17" t="s">
        <v>425</v>
      </c>
      <c r="BM366" s="227" t="s">
        <v>490</v>
      </c>
    </row>
    <row r="367" s="2" customFormat="1">
      <c r="A367" s="38"/>
      <c r="B367" s="39"/>
      <c r="C367" s="40"/>
      <c r="D367" s="229" t="s">
        <v>127</v>
      </c>
      <c r="E367" s="40"/>
      <c r="F367" s="230" t="s">
        <v>489</v>
      </c>
      <c r="G367" s="40"/>
      <c r="H367" s="40"/>
      <c r="I367" s="231"/>
      <c r="J367" s="40"/>
      <c r="K367" s="40"/>
      <c r="L367" s="44"/>
      <c r="M367" s="232"/>
      <c r="N367" s="233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127</v>
      </c>
      <c r="AU367" s="17" t="s">
        <v>84</v>
      </c>
    </row>
    <row r="368" s="14" customFormat="1">
      <c r="A368" s="14"/>
      <c r="B368" s="245"/>
      <c r="C368" s="246"/>
      <c r="D368" s="229" t="s">
        <v>129</v>
      </c>
      <c r="E368" s="247" t="s">
        <v>1</v>
      </c>
      <c r="F368" s="248" t="s">
        <v>491</v>
      </c>
      <c r="G368" s="246"/>
      <c r="H368" s="247" t="s">
        <v>1</v>
      </c>
      <c r="I368" s="249"/>
      <c r="J368" s="246"/>
      <c r="K368" s="246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129</v>
      </c>
      <c r="AU368" s="254" t="s">
        <v>84</v>
      </c>
      <c r="AV368" s="14" t="s">
        <v>82</v>
      </c>
      <c r="AW368" s="14" t="s">
        <v>31</v>
      </c>
      <c r="AX368" s="14" t="s">
        <v>75</v>
      </c>
      <c r="AY368" s="254" t="s">
        <v>119</v>
      </c>
    </row>
    <row r="369" s="13" customFormat="1">
      <c r="A369" s="13"/>
      <c r="B369" s="234"/>
      <c r="C369" s="235"/>
      <c r="D369" s="229" t="s">
        <v>129</v>
      </c>
      <c r="E369" s="236" t="s">
        <v>1</v>
      </c>
      <c r="F369" s="237" t="s">
        <v>492</v>
      </c>
      <c r="G369" s="235"/>
      <c r="H369" s="238">
        <v>1</v>
      </c>
      <c r="I369" s="239"/>
      <c r="J369" s="235"/>
      <c r="K369" s="235"/>
      <c r="L369" s="240"/>
      <c r="M369" s="277"/>
      <c r="N369" s="278"/>
      <c r="O369" s="278"/>
      <c r="P369" s="278"/>
      <c r="Q369" s="278"/>
      <c r="R369" s="278"/>
      <c r="S369" s="278"/>
      <c r="T369" s="27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129</v>
      </c>
      <c r="AU369" s="244" t="s">
        <v>84</v>
      </c>
      <c r="AV369" s="13" t="s">
        <v>84</v>
      </c>
      <c r="AW369" s="13" t="s">
        <v>31</v>
      </c>
      <c r="AX369" s="13" t="s">
        <v>82</v>
      </c>
      <c r="AY369" s="244" t="s">
        <v>119</v>
      </c>
    </row>
    <row r="370" s="2" customFormat="1" ht="6.96" customHeight="1">
      <c r="A370" s="38"/>
      <c r="B370" s="66"/>
      <c r="C370" s="67"/>
      <c r="D370" s="67"/>
      <c r="E370" s="67"/>
      <c r="F370" s="67"/>
      <c r="G370" s="67"/>
      <c r="H370" s="67"/>
      <c r="I370" s="67"/>
      <c r="J370" s="67"/>
      <c r="K370" s="67"/>
      <c r="L370" s="44"/>
      <c r="M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</row>
  </sheetData>
  <sheetProtection sheet="1" autoFilter="0" formatColumns="0" formatRows="0" objects="1" scenarios="1" spinCount="100000" saltValue="efCOE04p53I/RFLfAgpUp1n/pzvRCG3X2/yfm71XLEE3DUoZGQk7UiH0BkLIuQOSqKUL4nPhP2Qz4tNhfYjdHA==" hashValue="MxjtfevQ0wYtC04g9ILmCiQP25+56En23eABNma8RiLKpyiVmplKG+MaTESMlJHvdnIbSWNjuQvG5v103KIVQA==" algorithmName="SHA-512" password="CC35"/>
  <autoFilter ref="C126:K36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Kauer Miroslav</dc:creator>
  <cp:lastModifiedBy>Kauer Miroslav</cp:lastModifiedBy>
  <dcterms:created xsi:type="dcterms:W3CDTF">2022-10-20T07:17:50Z</dcterms:created>
  <dcterms:modified xsi:type="dcterms:W3CDTF">2022-10-20T07:17:53Z</dcterms:modified>
</cp:coreProperties>
</file>